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1\AppData\Local\Temp\Rar$DIa428.36601\"/>
    </mc:Choice>
  </mc:AlternateContent>
  <bookViews>
    <workbookView xWindow="120" yWindow="2400" windowWidth="9720" windowHeight="5040" tabRatio="727" activeTab="2"/>
  </bookViews>
  <sheets>
    <sheet name="ведомст 3" sheetId="3" r:id="rId1"/>
    <sheet name="разд.подразд 4" sheetId="5" r:id="rId2"/>
    <sheet name="цел.ст. 5" sheetId="24" r:id="rId3"/>
  </sheets>
  <definedNames>
    <definedName name="_xlnm._FilterDatabase" localSheetId="0" hidden="1">'ведомст 3'!$A$15:$IT$87</definedName>
    <definedName name="_xlnm._FilterDatabase" localSheetId="1" hidden="1">'разд.подразд 4'!$14:$85</definedName>
    <definedName name="_xlnm._FilterDatabase" localSheetId="2" hidden="1">'цел.ст. 5'!$6:$92</definedName>
    <definedName name="_xlnm.Print_Titles" localSheetId="0">'ведомст 3'!$13:$15</definedName>
    <definedName name="_xlnm.Print_Titles" localSheetId="1">'разд.подразд 4'!$12:$14</definedName>
    <definedName name="_xlnm.Print_Titles" localSheetId="2">'цел.ст. 5'!$4:$6</definedName>
    <definedName name="_xlnm.Print_Area" localSheetId="0">'ведомст 3'!$A$1:$L$88</definedName>
    <definedName name="_xlnm.Print_Area" localSheetId="1">'разд.подразд 4'!$A$1:$K$87</definedName>
    <definedName name="_xlnm.Print_Area" localSheetId="2">'цел.ст. 5'!$A$1:$L$92</definedName>
  </definedNames>
  <calcPr calcId="152511"/>
  <fileRecoveryPr autoRecover="0"/>
</workbook>
</file>

<file path=xl/calcChain.xml><?xml version="1.0" encoding="utf-8"?>
<calcChain xmlns="http://schemas.openxmlformats.org/spreadsheetml/2006/main">
  <c r="J61" i="3" l="1"/>
  <c r="J68" i="3"/>
  <c r="J72" i="3" l="1"/>
  <c r="J73" i="3"/>
  <c r="K36" i="24"/>
  <c r="L36" i="24"/>
  <c r="J36" i="24"/>
  <c r="J35" i="24" s="1"/>
  <c r="J34" i="24" s="1"/>
  <c r="J33" i="24" s="1"/>
  <c r="J32" i="24" s="1"/>
  <c r="J31" i="24" s="1"/>
  <c r="J66" i="5"/>
  <c r="K66" i="5"/>
  <c r="I66" i="5"/>
  <c r="I65" i="5" s="1"/>
  <c r="I64" i="5" s="1"/>
  <c r="J66" i="3"/>
  <c r="J67" i="3"/>
  <c r="K44" i="24" l="1"/>
  <c r="K43" i="24" s="1"/>
  <c r="K42" i="24" s="1"/>
  <c r="K41" i="24" s="1"/>
  <c r="K40" i="24" s="1"/>
  <c r="K39" i="24" s="1"/>
  <c r="L44" i="24"/>
  <c r="L43" i="24" s="1"/>
  <c r="L42" i="24" s="1"/>
  <c r="L41" i="24" s="1"/>
  <c r="L40" i="24" s="1"/>
  <c r="L39" i="24" s="1"/>
  <c r="J44" i="24"/>
  <c r="J43" i="24" s="1"/>
  <c r="J42" i="24" s="1"/>
  <c r="J41" i="24" s="1"/>
  <c r="J40" i="24" s="1"/>
  <c r="J39" i="24" s="1"/>
  <c r="K15" i="24"/>
  <c r="L15" i="24"/>
  <c r="J15" i="24"/>
  <c r="K23" i="24"/>
  <c r="L23" i="24"/>
  <c r="J23" i="24"/>
  <c r="K30" i="24"/>
  <c r="L30" i="24"/>
  <c r="J30" i="24"/>
  <c r="K50" i="24"/>
  <c r="K49" i="24" s="1"/>
  <c r="L50" i="24"/>
  <c r="L49" i="24" s="1"/>
  <c r="J50" i="24"/>
  <c r="J49" i="24" s="1"/>
  <c r="K69" i="24"/>
  <c r="L69" i="24"/>
  <c r="J69" i="24"/>
  <c r="K75" i="24"/>
  <c r="L75" i="24"/>
  <c r="J75" i="24"/>
  <c r="K81" i="24"/>
  <c r="L81" i="24"/>
  <c r="J81" i="24"/>
  <c r="K86" i="24"/>
  <c r="L86" i="24"/>
  <c r="J86" i="24"/>
  <c r="K92" i="24"/>
  <c r="L92" i="24"/>
  <c r="J92" i="24"/>
  <c r="J35" i="5"/>
  <c r="K35" i="5"/>
  <c r="I35" i="5"/>
  <c r="J63" i="5"/>
  <c r="J62" i="5" s="1"/>
  <c r="J61" i="5" s="1"/>
  <c r="J60" i="5" s="1"/>
  <c r="K63" i="5"/>
  <c r="K62" i="5" s="1"/>
  <c r="K61" i="5" s="1"/>
  <c r="K60" i="5" s="1"/>
  <c r="I63" i="5"/>
  <c r="M18" i="3"/>
  <c r="M17" i="3" s="1"/>
  <c r="N18" i="3"/>
  <c r="N17" i="3" s="1"/>
  <c r="M21" i="3"/>
  <c r="N21" i="3"/>
  <c r="K36" i="3"/>
  <c r="L36" i="3"/>
  <c r="J36" i="3"/>
  <c r="K47" i="3"/>
  <c r="L47" i="3"/>
  <c r="K55" i="3"/>
  <c r="K54" i="3" s="1"/>
  <c r="K53" i="3" s="1"/>
  <c r="K52" i="3" s="1"/>
  <c r="L55" i="3"/>
  <c r="L54" i="3" s="1"/>
  <c r="L53" i="3" s="1"/>
  <c r="L52" i="3" s="1"/>
  <c r="K71" i="3"/>
  <c r="L71" i="3"/>
  <c r="J71" i="3"/>
  <c r="K14" i="24" l="1"/>
  <c r="K13" i="24" s="1"/>
  <c r="K12" i="24" s="1"/>
  <c r="K11" i="24" s="1"/>
  <c r="K10" i="24" s="1"/>
  <c r="K9" i="24" s="1"/>
  <c r="L14" i="24"/>
  <c r="L13" i="24" s="1"/>
  <c r="L12" i="24" s="1"/>
  <c r="L11" i="24" s="1"/>
  <c r="L10" i="24" s="1"/>
  <c r="L9" i="24" s="1"/>
  <c r="J14" i="24"/>
  <c r="J13" i="24" s="1"/>
  <c r="J12" i="24" s="1"/>
  <c r="J11" i="24" s="1"/>
  <c r="J10" i="24" s="1"/>
  <c r="J9" i="24" s="1"/>
  <c r="M19" i="3"/>
  <c r="N19" i="3"/>
  <c r="I62" i="5"/>
  <c r="I61" i="5" s="1"/>
  <c r="I60" i="5" s="1"/>
  <c r="L85" i="24" l="1"/>
  <c r="K85" i="24"/>
  <c r="K84" i="24" s="1"/>
  <c r="K83" i="24" s="1"/>
  <c r="K82" i="24" s="1"/>
  <c r="L84" i="24"/>
  <c r="L83" i="24" s="1"/>
  <c r="L82" i="24" s="1"/>
  <c r="L80" i="24"/>
  <c r="L79" i="24" s="1"/>
  <c r="L78" i="24" s="1"/>
  <c r="L77" i="24" s="1"/>
  <c r="K80" i="24"/>
  <c r="J80" i="24"/>
  <c r="J79" i="24" s="1"/>
  <c r="J78" i="24" s="1"/>
  <c r="J77" i="24" s="1"/>
  <c r="K79" i="24"/>
  <c r="K78" i="24" s="1"/>
  <c r="K77" i="24" s="1"/>
  <c r="L74" i="24"/>
  <c r="L73" i="24" s="1"/>
  <c r="L72" i="24" s="1"/>
  <c r="L71" i="24" s="1"/>
  <c r="L70" i="24" s="1"/>
  <c r="K74" i="24"/>
  <c r="K73" i="24" s="1"/>
  <c r="K72" i="24" s="1"/>
  <c r="K71" i="24" s="1"/>
  <c r="K70" i="24" s="1"/>
  <c r="J74" i="24"/>
  <c r="J73" i="24" s="1"/>
  <c r="J72" i="24" s="1"/>
  <c r="J71" i="24" s="1"/>
  <c r="J70" i="24" s="1"/>
  <c r="L68" i="24"/>
  <c r="L67" i="24" s="1"/>
  <c r="L66" i="24" s="1"/>
  <c r="L65" i="24" s="1"/>
  <c r="K68" i="24"/>
  <c r="K67" i="24" s="1"/>
  <c r="K66" i="24" s="1"/>
  <c r="K65" i="24" s="1"/>
  <c r="J68" i="24"/>
  <c r="J67" i="24" s="1"/>
  <c r="J66" i="24" s="1"/>
  <c r="J65" i="24" s="1"/>
  <c r="L64" i="24"/>
  <c r="L63" i="24" s="1"/>
  <c r="L62" i="24" s="1"/>
  <c r="L61" i="24" s="1"/>
  <c r="L60" i="24" s="1"/>
  <c r="K64" i="24"/>
  <c r="K63" i="24" s="1"/>
  <c r="K62" i="24" s="1"/>
  <c r="K61" i="24" s="1"/>
  <c r="K60" i="24" s="1"/>
  <c r="J64" i="24"/>
  <c r="J63" i="24" s="1"/>
  <c r="J62" i="24" s="1"/>
  <c r="J61" i="24" s="1"/>
  <c r="J60" i="24" s="1"/>
  <c r="L58" i="24"/>
  <c r="L57" i="24" s="1"/>
  <c r="L56" i="24" s="1"/>
  <c r="L55" i="24" s="1"/>
  <c r="L54" i="24" s="1"/>
  <c r="L53" i="24" s="1"/>
  <c r="K58" i="24"/>
  <c r="K57" i="24" s="1"/>
  <c r="J58" i="24"/>
  <c r="J57" i="24" s="1"/>
  <c r="J56" i="24" s="1"/>
  <c r="J55" i="24" s="1"/>
  <c r="J54" i="24" s="1"/>
  <c r="J53" i="24" s="1"/>
  <c r="K56" i="24"/>
  <c r="K55" i="24" s="1"/>
  <c r="K54" i="24" s="1"/>
  <c r="K53" i="24" s="1"/>
  <c r="L29" i="24"/>
  <c r="L28" i="24" s="1"/>
  <c r="L27" i="24" s="1"/>
  <c r="L26" i="24" s="1"/>
  <c r="L25" i="24" s="1"/>
  <c r="L24" i="24" s="1"/>
  <c r="K29" i="24"/>
  <c r="K28" i="24" s="1"/>
  <c r="K27" i="24" s="1"/>
  <c r="K26" i="24" s="1"/>
  <c r="K25" i="24" s="1"/>
  <c r="K24" i="24" s="1"/>
  <c r="K22" i="24"/>
  <c r="K21" i="24" s="1"/>
  <c r="K20" i="24" s="1"/>
  <c r="K19" i="24" s="1"/>
  <c r="K18" i="24" s="1"/>
  <c r="K17" i="24" s="1"/>
  <c r="J22" i="24"/>
  <c r="J21" i="24" s="1"/>
  <c r="J20" i="24" s="1"/>
  <c r="J19" i="24" s="1"/>
  <c r="J18" i="24" s="1"/>
  <c r="J17" i="24" s="1"/>
  <c r="T16" i="24"/>
  <c r="S16" i="24"/>
  <c r="R16" i="24"/>
  <c r="Q16" i="24"/>
  <c r="I84" i="5"/>
  <c r="I83" i="5" s="1"/>
  <c r="K78" i="5"/>
  <c r="K77" i="5" s="1"/>
  <c r="K76" i="5" s="1"/>
  <c r="K75" i="5" s="1"/>
  <c r="K74" i="5" s="1"/>
  <c r="K73" i="5" s="1"/>
  <c r="K72" i="5" s="1"/>
  <c r="J78" i="5"/>
  <c r="J77" i="5" s="1"/>
  <c r="J76" i="5" s="1"/>
  <c r="J75" i="5" s="1"/>
  <c r="J74" i="5" s="1"/>
  <c r="J73" i="5" s="1"/>
  <c r="J72" i="5" s="1"/>
  <c r="I78" i="5"/>
  <c r="I77" i="5" s="1"/>
  <c r="I76" i="5" s="1"/>
  <c r="I75" i="5" s="1"/>
  <c r="I74" i="5" s="1"/>
  <c r="I73" i="5" s="1"/>
  <c r="I72" i="5" s="1"/>
  <c r="K71" i="5"/>
  <c r="K70" i="5" s="1"/>
  <c r="J71" i="5"/>
  <c r="J69" i="5" s="1"/>
  <c r="J68" i="5" s="1"/>
  <c r="J67" i="5" s="1"/>
  <c r="I71" i="5"/>
  <c r="I70" i="5" s="1"/>
  <c r="J70" i="5"/>
  <c r="K59" i="5"/>
  <c r="K58" i="5" s="1"/>
  <c r="K57" i="5" s="1"/>
  <c r="K56" i="5" s="1"/>
  <c r="J59" i="5"/>
  <c r="J58" i="5" s="1"/>
  <c r="J57" i="5" s="1"/>
  <c r="J56" i="5" s="1"/>
  <c r="I59" i="5"/>
  <c r="I58" i="5" s="1"/>
  <c r="I57" i="5" s="1"/>
  <c r="I56" i="5" s="1"/>
  <c r="I55" i="5" s="1"/>
  <c r="K54" i="5"/>
  <c r="K53" i="5" s="1"/>
  <c r="K52" i="5" s="1"/>
  <c r="K51" i="5" s="1"/>
  <c r="K50" i="5" s="1"/>
  <c r="J54" i="5"/>
  <c r="J53" i="5" s="1"/>
  <c r="J52" i="5" s="1"/>
  <c r="J51" i="5" s="1"/>
  <c r="J50" i="5" s="1"/>
  <c r="I54" i="5"/>
  <c r="I53" i="5" s="1"/>
  <c r="I52" i="5" s="1"/>
  <c r="I51" i="5" s="1"/>
  <c r="I50" i="5" s="1"/>
  <c r="K47" i="5"/>
  <c r="K46" i="5" s="1"/>
  <c r="K45" i="5" s="1"/>
  <c r="J47" i="5"/>
  <c r="J46" i="5" s="1"/>
  <c r="J45" i="5" s="1"/>
  <c r="I47" i="5"/>
  <c r="I46" i="5" s="1"/>
  <c r="I45" i="5" s="1"/>
  <c r="K44" i="5"/>
  <c r="K43" i="5" s="1"/>
  <c r="K42" i="5" s="1"/>
  <c r="J44" i="5"/>
  <c r="J43" i="5" s="1"/>
  <c r="J42" i="5" s="1"/>
  <c r="I44" i="5"/>
  <c r="I43" i="5" s="1"/>
  <c r="I42" i="5" s="1"/>
  <c r="K37" i="5"/>
  <c r="K36" i="5" s="1"/>
  <c r="K34" i="5" s="1"/>
  <c r="K33" i="5" s="1"/>
  <c r="K32" i="5" s="1"/>
  <c r="K31" i="5" s="1"/>
  <c r="K30" i="5" s="1"/>
  <c r="K29" i="5" s="1"/>
  <c r="J37" i="5"/>
  <c r="I37" i="5"/>
  <c r="I36" i="5" s="1"/>
  <c r="I34" i="5" s="1"/>
  <c r="I33" i="5" s="1"/>
  <c r="I32" i="5" s="1"/>
  <c r="I31" i="5" s="1"/>
  <c r="I30" i="5" s="1"/>
  <c r="I29" i="5" s="1"/>
  <c r="J36" i="5"/>
  <c r="J34" i="5" s="1"/>
  <c r="J33" i="5" s="1"/>
  <c r="J32" i="5" s="1"/>
  <c r="J31" i="5" s="1"/>
  <c r="J30" i="5" s="1"/>
  <c r="J29" i="5" s="1"/>
  <c r="K28" i="5"/>
  <c r="K27" i="5" s="1"/>
  <c r="K26" i="5" s="1"/>
  <c r="K25" i="5" s="1"/>
  <c r="K24" i="5" s="1"/>
  <c r="K23" i="5" s="1"/>
  <c r="J28" i="5"/>
  <c r="J27" i="5" s="1"/>
  <c r="J26" i="5" s="1"/>
  <c r="J25" i="5" s="1"/>
  <c r="J24" i="5" s="1"/>
  <c r="J23" i="5" s="1"/>
  <c r="I28" i="5"/>
  <c r="I27" i="5" s="1"/>
  <c r="I26" i="5" s="1"/>
  <c r="I25" i="5" s="1"/>
  <c r="I24" i="5" s="1"/>
  <c r="I23" i="5" s="1"/>
  <c r="K22" i="5"/>
  <c r="K21" i="5" s="1"/>
  <c r="K20" i="5" s="1"/>
  <c r="K19" i="5" s="1"/>
  <c r="K18" i="5" s="1"/>
  <c r="K17" i="5" s="1"/>
  <c r="J22" i="5"/>
  <c r="J21" i="5" s="1"/>
  <c r="J20" i="5" s="1"/>
  <c r="J19" i="5" s="1"/>
  <c r="J18" i="5" s="1"/>
  <c r="J17" i="5" s="1"/>
  <c r="I22" i="5"/>
  <c r="I21" i="5" s="1"/>
  <c r="I20" i="5" s="1"/>
  <c r="I19" i="5" s="1"/>
  <c r="I18" i="5" s="1"/>
  <c r="I17" i="5" s="1"/>
  <c r="L86" i="3"/>
  <c r="J85" i="5"/>
  <c r="J84" i="5" s="1"/>
  <c r="J83" i="5" s="1"/>
  <c r="J86" i="3"/>
  <c r="L85" i="3"/>
  <c r="J85" i="3"/>
  <c r="L79" i="3"/>
  <c r="L78" i="3" s="1"/>
  <c r="L77" i="3" s="1"/>
  <c r="L76" i="3" s="1"/>
  <c r="L75" i="3" s="1"/>
  <c r="L74" i="3" s="1"/>
  <c r="K79" i="3"/>
  <c r="K78" i="3" s="1"/>
  <c r="K77" i="3" s="1"/>
  <c r="K76" i="3" s="1"/>
  <c r="K75" i="3" s="1"/>
  <c r="K74" i="3" s="1"/>
  <c r="J79" i="3"/>
  <c r="J78" i="3" s="1"/>
  <c r="J77" i="3" s="1"/>
  <c r="J76" i="3" s="1"/>
  <c r="J75" i="3" s="1"/>
  <c r="J74" i="3" s="1"/>
  <c r="K70" i="3"/>
  <c r="K69" i="3" s="1"/>
  <c r="J70" i="3"/>
  <c r="J69" i="3" s="1"/>
  <c r="L70" i="3"/>
  <c r="L69" i="3" s="1"/>
  <c r="L64" i="3"/>
  <c r="K64" i="3"/>
  <c r="J64" i="3"/>
  <c r="J63" i="3" s="1"/>
  <c r="J62" i="3" s="1"/>
  <c r="L60" i="3"/>
  <c r="L59" i="3" s="1"/>
  <c r="L58" i="3" s="1"/>
  <c r="K60" i="3"/>
  <c r="K59" i="3" s="1"/>
  <c r="K58" i="3" s="1"/>
  <c r="J60" i="3"/>
  <c r="J59" i="3" s="1"/>
  <c r="J58" i="3" s="1"/>
  <c r="J55" i="3"/>
  <c r="J54" i="3" s="1"/>
  <c r="J48" i="3"/>
  <c r="J47" i="3" s="1"/>
  <c r="L45" i="3"/>
  <c r="L44" i="3" s="1"/>
  <c r="K45" i="3"/>
  <c r="K44" i="3" s="1"/>
  <c r="J45" i="3"/>
  <c r="J44" i="3" s="1"/>
  <c r="J91" i="24"/>
  <c r="J90" i="24" s="1"/>
  <c r="J89" i="24" s="1"/>
  <c r="J88" i="24" s="1"/>
  <c r="J87" i="24" s="1"/>
  <c r="L38" i="3"/>
  <c r="L35" i="3" s="1"/>
  <c r="L34" i="3" s="1"/>
  <c r="L33" i="3" s="1"/>
  <c r="L32" i="3" s="1"/>
  <c r="L31" i="3" s="1"/>
  <c r="K38" i="3"/>
  <c r="K35" i="3" s="1"/>
  <c r="K34" i="3" s="1"/>
  <c r="J38" i="3"/>
  <c r="J35" i="3" s="1"/>
  <c r="J34" i="3" s="1"/>
  <c r="K33" i="3"/>
  <c r="K32" i="3" s="1"/>
  <c r="K31" i="3" s="1"/>
  <c r="J33" i="3"/>
  <c r="J32" i="3" s="1"/>
  <c r="J31" i="3" s="1"/>
  <c r="L29" i="3"/>
  <c r="L28" i="3" s="1"/>
  <c r="L27" i="3" s="1"/>
  <c r="L26" i="3" s="1"/>
  <c r="L25" i="3" s="1"/>
  <c r="K29" i="3"/>
  <c r="K28" i="3" s="1"/>
  <c r="K27" i="3" s="1"/>
  <c r="K26" i="3" s="1"/>
  <c r="K25" i="3" s="1"/>
  <c r="J29" i="3"/>
  <c r="J28" i="3" s="1"/>
  <c r="J27" i="3" s="1"/>
  <c r="J26" i="3" s="1"/>
  <c r="J25" i="3" s="1"/>
  <c r="L23" i="3"/>
  <c r="L22" i="3" s="1"/>
  <c r="L21" i="3" s="1"/>
  <c r="L20" i="3" s="1"/>
  <c r="L19" i="3" s="1"/>
  <c r="K23" i="3"/>
  <c r="K22" i="3" s="1"/>
  <c r="K21" i="3" s="1"/>
  <c r="K20" i="3" s="1"/>
  <c r="K19" i="3" s="1"/>
  <c r="J23" i="3"/>
  <c r="J22" i="3" s="1"/>
  <c r="J21" i="3" s="1"/>
  <c r="J20" i="3" s="1"/>
  <c r="J19" i="3" s="1"/>
  <c r="J18" i="3" l="1"/>
  <c r="L18" i="3"/>
  <c r="J53" i="3"/>
  <c r="J52" i="3" s="1"/>
  <c r="J84" i="3"/>
  <c r="J83" i="3" s="1"/>
  <c r="J82" i="3" s="1"/>
  <c r="J81" i="3" s="1"/>
  <c r="K18" i="3"/>
  <c r="L84" i="3"/>
  <c r="L83" i="3" s="1"/>
  <c r="L82" i="3" s="1"/>
  <c r="L81" i="3" s="1"/>
  <c r="I16" i="5"/>
  <c r="K16" i="5"/>
  <c r="J16" i="5"/>
  <c r="K76" i="24"/>
  <c r="J59" i="24"/>
  <c r="L59" i="24"/>
  <c r="L76" i="24"/>
  <c r="K16" i="24"/>
  <c r="K59" i="24"/>
  <c r="I41" i="5"/>
  <c r="K41" i="5"/>
  <c r="J41" i="5"/>
  <c r="K55" i="5"/>
  <c r="J55" i="5"/>
  <c r="J49" i="5" s="1"/>
  <c r="J48" i="5" s="1"/>
  <c r="I82" i="5"/>
  <c r="I81" i="5" s="1"/>
  <c r="I80" i="5" s="1"/>
  <c r="I79" i="5" s="1"/>
  <c r="J82" i="5"/>
  <c r="J81" i="5" s="1"/>
  <c r="J80" i="5" s="1"/>
  <c r="J79" i="5" s="1"/>
  <c r="K63" i="3"/>
  <c r="L63" i="3"/>
  <c r="J57" i="3"/>
  <c r="K69" i="5"/>
  <c r="K68" i="5" s="1"/>
  <c r="K67" i="5" s="1"/>
  <c r="L43" i="3"/>
  <c r="L42" i="3" s="1"/>
  <c r="L41" i="3" s="1"/>
  <c r="L40" i="3" s="1"/>
  <c r="K43" i="3"/>
  <c r="K42" i="3" s="1"/>
  <c r="K41" i="3" s="1"/>
  <c r="K40" i="3" s="1"/>
  <c r="J48" i="24"/>
  <c r="J47" i="24" s="1"/>
  <c r="J46" i="24" s="1"/>
  <c r="J45" i="24" s="1"/>
  <c r="K86" i="3"/>
  <c r="K85" i="3"/>
  <c r="K48" i="24"/>
  <c r="K47" i="24" s="1"/>
  <c r="K46" i="24" s="1"/>
  <c r="K45" i="24" s="1"/>
  <c r="K85" i="5"/>
  <c r="K84" i="5" s="1"/>
  <c r="K83" i="5" s="1"/>
  <c r="K91" i="24"/>
  <c r="K90" i="24" s="1"/>
  <c r="K89" i="24" s="1"/>
  <c r="K88" i="24" s="1"/>
  <c r="K87" i="24" s="1"/>
  <c r="I69" i="5"/>
  <c r="I68" i="5" s="1"/>
  <c r="I67" i="5" s="1"/>
  <c r="I49" i="5" s="1"/>
  <c r="I48" i="5" s="1"/>
  <c r="L22" i="24"/>
  <c r="L21" i="24" s="1"/>
  <c r="L20" i="24" s="1"/>
  <c r="L19" i="24" s="1"/>
  <c r="L18" i="24" s="1"/>
  <c r="L17" i="24" s="1"/>
  <c r="L16" i="24" s="1"/>
  <c r="J29" i="24"/>
  <c r="J28" i="24" s="1"/>
  <c r="J27" i="24" s="1"/>
  <c r="J26" i="24" s="1"/>
  <c r="J25" i="24" s="1"/>
  <c r="J85" i="24"/>
  <c r="J84" i="24" s="1"/>
  <c r="J83" i="24" s="1"/>
  <c r="J82" i="24" s="1"/>
  <c r="J76" i="24" s="1"/>
  <c r="N51" i="24"/>
  <c r="O37" i="24"/>
  <c r="L62" i="3" l="1"/>
  <c r="L57" i="3" s="1"/>
  <c r="L51" i="3" s="1"/>
  <c r="L50" i="3" s="1"/>
  <c r="L17" i="3" s="1"/>
  <c r="L16" i="3" s="1"/>
  <c r="J24" i="24"/>
  <c r="J16" i="24" s="1"/>
  <c r="J51" i="3"/>
  <c r="J50" i="3" s="1"/>
  <c r="K62" i="3"/>
  <c r="K57" i="3" s="1"/>
  <c r="K51" i="3" s="1"/>
  <c r="K50" i="3" s="1"/>
  <c r="K84" i="3"/>
  <c r="K83" i="3" s="1"/>
  <c r="K82" i="3" s="1"/>
  <c r="K81" i="3" s="1"/>
  <c r="K17" i="3" s="1"/>
  <c r="K16" i="3" s="1"/>
  <c r="K38" i="24"/>
  <c r="K37" i="24" s="1"/>
  <c r="J38" i="24"/>
  <c r="J37" i="24" s="1"/>
  <c r="J52" i="24"/>
  <c r="K52" i="24"/>
  <c r="K49" i="5"/>
  <c r="K48" i="5" s="1"/>
  <c r="K82" i="5"/>
  <c r="K81" i="5" s="1"/>
  <c r="K80" i="5" s="1"/>
  <c r="K79" i="5" s="1"/>
  <c r="J51" i="24"/>
  <c r="K51" i="24"/>
  <c r="J8" i="24"/>
  <c r="L8" i="24"/>
  <c r="K8" i="24"/>
  <c r="I40" i="5"/>
  <c r="I39" i="5" s="1"/>
  <c r="I38" i="5" s="1"/>
  <c r="I15" i="5" s="1"/>
  <c r="J40" i="5"/>
  <c r="J39" i="5" s="1"/>
  <c r="J38" i="5" s="1"/>
  <c r="J15" i="5" s="1"/>
  <c r="J43" i="3"/>
  <c r="J42" i="3" s="1"/>
  <c r="J41" i="3" s="1"/>
  <c r="J40" i="3" s="1"/>
  <c r="J17" i="3" s="1"/>
  <c r="J16" i="3" s="1"/>
  <c r="O51" i="24"/>
  <c r="N37" i="24"/>
  <c r="K40" i="5"/>
  <c r="K39" i="5" s="1"/>
  <c r="K38" i="5" s="1"/>
  <c r="L91" i="24"/>
  <c r="L90" i="24" s="1"/>
  <c r="L89" i="24" s="1"/>
  <c r="L88" i="24" s="1"/>
  <c r="L87" i="24" s="1"/>
  <c r="L52" i="24" s="1"/>
  <c r="P51" i="24"/>
  <c r="L48" i="24"/>
  <c r="L47" i="24" s="1"/>
  <c r="L46" i="24" s="1"/>
  <c r="L45" i="24" s="1"/>
  <c r="P37" i="24"/>
  <c r="J7" i="24" l="1"/>
  <c r="L38" i="24"/>
  <c r="L37" i="24" s="1"/>
  <c r="K15" i="5"/>
  <c r="K7" i="24"/>
  <c r="L51" i="24"/>
  <c r="L7" i="24" l="1"/>
</calcChain>
</file>

<file path=xl/sharedStrings.xml><?xml version="1.0" encoding="utf-8"?>
<sst xmlns="http://schemas.openxmlformats.org/spreadsheetml/2006/main" count="1364" uniqueCount="121">
  <si>
    <t>РЗ</t>
  </si>
  <si>
    <t>ПРЗ</t>
  </si>
  <si>
    <t>Жилищно-коммунальное хозяйство</t>
  </si>
  <si>
    <t>900</t>
  </si>
  <si>
    <t>Наименование</t>
  </si>
  <si>
    <t>Адм</t>
  </si>
  <si>
    <t>Рз</t>
  </si>
  <si>
    <t>ПРз</t>
  </si>
  <si>
    <t>ЦСР</t>
  </si>
  <si>
    <t>ВР</t>
  </si>
  <si>
    <t/>
  </si>
  <si>
    <t>Общегосударственные вопросы</t>
  </si>
  <si>
    <t>01</t>
  </si>
  <si>
    <t>02</t>
  </si>
  <si>
    <t>1</t>
  </si>
  <si>
    <t>04</t>
  </si>
  <si>
    <t>3</t>
  </si>
  <si>
    <t>4</t>
  </si>
  <si>
    <t>05</t>
  </si>
  <si>
    <t>Резервные фонды</t>
  </si>
  <si>
    <t>11</t>
  </si>
  <si>
    <t>03</t>
  </si>
  <si>
    <t>10</t>
  </si>
  <si>
    <t>5</t>
  </si>
  <si>
    <t>Социальная политика</t>
  </si>
  <si>
    <t>Пенсионное обеспечение</t>
  </si>
  <si>
    <t>ВСЕГО</t>
  </si>
  <si>
    <t>00</t>
  </si>
  <si>
    <t xml:space="preserve">                                                                                                                                        тыс.руб.</t>
  </si>
  <si>
    <t>Доплаты к пенсиям муниципальных  служащих Республики Мордовия</t>
  </si>
  <si>
    <t xml:space="preserve"> Администрация Большеигнатовского муниципального района Республики Мордовия</t>
  </si>
  <si>
    <t>Национальная безопасность и правоохранительная деятельность</t>
  </si>
  <si>
    <t>12</t>
  </si>
  <si>
    <t>870</t>
  </si>
  <si>
    <t>Резервные средства</t>
  </si>
  <si>
    <t>6</t>
  </si>
  <si>
    <t>Условно-утвержденные расходы</t>
  </si>
  <si>
    <t>Иные бюджетные ассигнования</t>
  </si>
  <si>
    <t>99</t>
  </si>
  <si>
    <t>Условно утвержденные расходы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</si>
  <si>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</si>
  <si>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120</t>
  </si>
  <si>
    <t>100</t>
  </si>
  <si>
    <t>Расходы на выплаты персоналу государственных (муниципальных) органов</t>
  </si>
  <si>
    <t>200</t>
  </si>
  <si>
    <t>240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</si>
  <si>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</si>
  <si>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</si>
  <si>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</si>
  <si>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>800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</si>
  <si>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</si>
  <si>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300</t>
  </si>
  <si>
    <t>310</t>
  </si>
  <si>
    <t>Социальное обеспечение и иные выплаты населению</t>
  </si>
  <si>
    <t>Публичные нормативные социальные выплаты гражданам</t>
  </si>
  <si>
    <t>Всего</t>
  </si>
  <si>
    <t>Администрация Большеигнатовского муниципального района Республики Мордовия</t>
  </si>
  <si>
    <t>Защита населения и территории от чрезвычайных ситуаций природного и техногенного характера, пожарная безопасность</t>
  </si>
  <si>
    <t>0</t>
  </si>
  <si>
    <t>(тыс. рублей)</t>
  </si>
  <si>
    <t>7</t>
  </si>
  <si>
    <t>8</t>
  </si>
  <si>
    <t>77150</t>
  </si>
  <si>
    <t>89</t>
  </si>
  <si>
    <t>41180</t>
  </si>
  <si>
    <t>03010</t>
  </si>
  <si>
    <t>41990</t>
  </si>
  <si>
    <t>65</t>
  </si>
  <si>
    <t>2024 год</t>
  </si>
  <si>
    <t>Осуществление переданных полномочий Российской Федерации на государственную регистрацию актов гражданского состояния</t>
  </si>
  <si>
    <t>Приложение  3</t>
  </si>
  <si>
    <t>к  Решению Совета депутатов</t>
  </si>
  <si>
    <t>Большеигнатовского муниципального района Республики Мордовия</t>
  </si>
  <si>
    <t>сумма</t>
  </si>
  <si>
    <t>Приложение 4</t>
  </si>
  <si>
    <t>муниципального района Республики Мордовия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</si>
  <si>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</si>
  <si>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главных распорядителей  средств местного бюджета</t>
  </si>
  <si>
    <t>2025 год</t>
  </si>
  <si>
    <t>Республики Мордовия на 2024 год и плановый период 2025 и 2026 годов"</t>
  </si>
  <si>
    <t>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</si>
  <si>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</si>
  <si>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от                             2024 г №  </t>
  </si>
  <si>
    <t>Обеспечение деятельности  сельского поселения Большеигнатовского муниципального района Республики Мордовия</t>
  </si>
  <si>
    <t xml:space="preserve">Непрограмные расходы в рамках обеспечения деятельности Администрации сельского поселения </t>
  </si>
  <si>
    <t>Национальная оборона</t>
  </si>
  <si>
    <t>Мобилизационная и вневойсковая оборона</t>
  </si>
  <si>
    <t>51180</t>
  </si>
  <si>
    <t>Осуществление первичного воинского учета на территориях, где отсутствуют военные комиссариаты</t>
  </si>
  <si>
    <t>Резервный фонд Администрации сельского поселения</t>
  </si>
  <si>
    <t>80190</t>
  </si>
  <si>
    <t>Резервный фонд Правительства Республики Мордовия</t>
  </si>
  <si>
    <t>Благоустройство</t>
  </si>
  <si>
    <t>Модернизация уличного освещения, основанная на замене светильников с заменой ламп   ДРЛ  на более эффективные СД</t>
  </si>
  <si>
    <t xml:space="preserve">Муниципальная программа «Энергосбережение и повышение энергетической эффективности в  Большеигнатовском сельском поселении Большеигнатовского муниципального  района Республики Мордовия на 2021-2026 годы»
</t>
  </si>
  <si>
    <t>42090</t>
  </si>
  <si>
    <t>Мероприятия по энергосбережению и повышению энергоэффективности</t>
  </si>
  <si>
    <t>27</t>
  </si>
  <si>
    <t>Муниципальная программа комплексного развития социальной инфраструктуры Большеигнатовского сельского поселения Большеигнатовского муниципального района Республики Мордовия на 2019-2029 годы»</t>
  </si>
  <si>
    <t>Уличное освещение</t>
  </si>
  <si>
    <t>43010</t>
  </si>
  <si>
    <t>Основное мероприятие: "Уличное освещение"</t>
  </si>
  <si>
    <t>Прочие мероприятия по благоустройству сельских поселений</t>
  </si>
  <si>
    <t>Основное мероприятие"Прочие мероприятия по благоустройству сельского поселения"</t>
  </si>
  <si>
    <t>43040</t>
  </si>
  <si>
    <t xml:space="preserve">Обеспечение деятельности  сельского поселения </t>
  </si>
  <si>
    <t>902</t>
  </si>
  <si>
    <t>Непрограмные расходы в рамках обеспечения деятельности Администрации сельского поселения</t>
  </si>
  <si>
    <t>Обеспечение деятельности Администрации сельского поселения</t>
  </si>
  <si>
    <t>41090</t>
  </si>
  <si>
    <t>Большеигнатовского сельского поселения</t>
  </si>
  <si>
    <t xml:space="preserve">«О бюджете  Большеигнатовского сельского поселения </t>
  </si>
  <si>
    <t xml:space="preserve"> на 2024 год и плановый период 2025 и 2026 годов"</t>
  </si>
  <si>
    <t>ВЕДОМСТВЕННАЯ СТРУКТУРА 
РАСХОДОВ БЮДЖЕТА БОЛЬШЕИГНАТОВСКОГО СЕЛЬСКОГО ПОСЕЛЕНИЯ БОЛЬШЕИГНАТОВСКОГО МУНИЦИПАЛЬНОГО РАЙОНА РЕСПУБЛИКИ МОРДОВИЯ НА 2024 ГОД И НА ПЛАНОВЫЙ ПЕРИОД 2025 И 2026 ГОДОВ</t>
  </si>
  <si>
    <t xml:space="preserve">к решению Совета депутатов Большеигнатовского сельского поселения Большеигнатовского </t>
  </si>
  <si>
    <t xml:space="preserve">Большеигнатовского муниципального  района </t>
  </si>
  <si>
    <t>РАСПРЕДЕЛЕНИЕ 
БЮДЖЕТНЫХ АССИГНОВАНИЙ БЮДЖЕТА БОЛЬШЕИГНАТОВСКОГО СЕЛЬСКОГО ПОСЕЛЕНИЯ БОЛЬШЕИГНАТОВСКОГО 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</si>
  <si>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5 
к решению  Совета депутатов  Большеигнатовского сельского поселения Большеигнатовского
муниципального района Республики Мордовия «О бюджете Большеигнатовского сельского поселения Большеигнатовского муниципального района Республики Мордовия на 2024 год и на плановый период 2025 и 2026 годов»                                                                                                                       от                             2024 г.№</t>
  </si>
  <si>
    <t>РАСПРЕДЕЛЕНИЕ 
БЮДЖЕТНЫХ АССИГНОВАНИЙ БЮДЖЕТА БОЛЬШЕИГНАТОВСКОГО СЕЛЬСКОГО ПОСЕЛЕНИЯ БОЛЬШЕИГНАТОВСКОГО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</si>
  <si>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78090</t>
  </si>
  <si>
    <t>Решение вопросов местного значения, осуществляемое с привлечением средств самообложения граждан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</si>
</sst>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(* #,##0.00_);_(* \(#,##0.00\);_(* &quot;-&quot;??_);_(@_)"/>
    <numFmt numFmtId="166" formatCode="#,##0.0_р_."/>
    <numFmt numFmtId="167" formatCode="0.0"/>
  </numFmts>
  <fonts count="3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00"/>
      <name val="Arial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indexed="8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7">
    <xf numFmtId="0" fontId="0" fillId="0" borderId="0"/>
    <xf numFmtId="0" fontId="6" fillId="0" borderId="0"/>
    <xf numFmtId="0" fontId="7" fillId="0" borderId="0"/>
    <xf numFmtId="0" fontId="4" fillId="0" borderId="0"/>
    <xf numFmtId="0" fontId="5" fillId="0" borderId="0"/>
    <xf numFmtId="164" fontId="8" fillId="0" borderId="0">
      <alignment vertical="top" wrapText="1"/>
    </xf>
    <xf numFmtId="0" fontId="4" fillId="0" borderId="0"/>
    <xf numFmtId="0" fontId="2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9" fillId="0" borderId="17">
      <alignment horizontal="left" wrapText="1"/>
    </xf>
    <xf numFmtId="0" fontId="1" fillId="0" borderId="0"/>
    <xf numFmtId="0" fontId="7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3" borderId="0" applyNumberFormat="0" applyBorder="0" applyAlignment="0" applyProtection="0"/>
    <xf numFmtId="0" fontId="12" fillId="4" borderId="18" applyNumberFormat="0" applyAlignment="0" applyProtection="0"/>
    <xf numFmtId="0" fontId="13" fillId="10" borderId="19" applyNumberFormat="0" applyAlignment="0" applyProtection="0"/>
    <xf numFmtId="0" fontId="14" fillId="10" borderId="18" applyNumberFormat="0" applyAlignment="0" applyProtection="0"/>
    <xf numFmtId="0" fontId="15" fillId="0" borderId="20" applyNumberFormat="0" applyFill="0" applyAlignment="0" applyProtection="0"/>
    <xf numFmtId="0" fontId="16" fillId="0" borderId="21" applyNumberFormat="0" applyFill="0" applyAlignment="0" applyProtection="0"/>
    <xf numFmtId="0" fontId="17" fillId="0" borderId="2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19" fillId="15" borderId="24" applyNumberFormat="0" applyAlignment="0" applyProtection="0"/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10" fillId="0" borderId="0"/>
    <xf numFmtId="0" fontId="22" fillId="18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6" borderId="25" applyNumberFormat="0" applyFont="0" applyAlignment="0" applyProtection="0"/>
    <xf numFmtId="0" fontId="24" fillId="0" borderId="26" applyNumberFormat="0" applyFill="0" applyAlignment="0" applyProtection="0"/>
    <xf numFmtId="0" fontId="25" fillId="0" borderId="0" applyNumberFormat="0" applyFill="0" applyBorder="0" applyAlignment="0" applyProtection="0"/>
    <xf numFmtId="0" fontId="26" fillId="8" borderId="0" applyNumberFormat="0" applyBorder="0" applyAlignment="0" applyProtection="0"/>
    <xf numFmtId="0" fontId="27" fillId="0" borderId="0"/>
  </cellStyleXfs>
  <cellXfs count="192">
    <xf numFmtId="0" fontId="0" fillId="0" borderId="0" xfId="0"/>
    <xf numFmtId="0" fontId="28" fillId="2" borderId="0" xfId="0" applyFont="1" applyFill="1" applyAlignment="1">
      <alignment horizontal="right" vertical="justify" wrapText="1"/>
    </xf>
    <xf numFmtId="0" fontId="28" fillId="2" borderId="0" xfId="0" applyFont="1" applyFill="1" applyAlignment="1">
      <alignment horizontal="right" vertical="justify"/>
    </xf>
    <xf numFmtId="0" fontId="28" fillId="2" borderId="0" xfId="0" applyFont="1" applyFill="1" applyBorder="1"/>
    <xf numFmtId="0" fontId="28" fillId="2" borderId="0" xfId="0" applyFont="1" applyFill="1" applyAlignment="1">
      <alignment horizontal="justify" vertical="justify"/>
    </xf>
    <xf numFmtId="0" fontId="28" fillId="2" borderId="0" xfId="0" applyFont="1" applyFill="1" applyAlignment="1">
      <alignment horizontal="justify" vertical="justify"/>
    </xf>
    <xf numFmtId="0" fontId="28" fillId="2" borderId="5" xfId="0" applyFont="1" applyFill="1" applyBorder="1" applyAlignment="1">
      <alignment horizontal="left"/>
    </xf>
    <xf numFmtId="0" fontId="28" fillId="2" borderId="0" xfId="0" applyFont="1" applyFill="1" applyBorder="1" applyAlignment="1">
      <alignment horizontal="center" vertical="top" wrapText="1"/>
    </xf>
    <xf numFmtId="0" fontId="28" fillId="2" borderId="5" xfId="0" applyFont="1" applyFill="1" applyBorder="1"/>
    <xf numFmtId="0" fontId="30" fillId="0" borderId="14" xfId="0" applyNumberFormat="1" applyFont="1" applyFill="1" applyBorder="1" applyAlignment="1">
      <alignment horizontal="right" vertical="top" wrapText="1"/>
    </xf>
    <xf numFmtId="0" fontId="30" fillId="0" borderId="15" xfId="0" applyNumberFormat="1" applyFont="1" applyFill="1" applyBorder="1" applyAlignment="1">
      <alignment horizontal="right" vertical="top" wrapText="1"/>
    </xf>
    <xf numFmtId="0" fontId="28" fillId="2" borderId="8" xfId="0" applyFont="1" applyFill="1" applyBorder="1" applyAlignment="1">
      <alignment horizontal="center" vertical="justify" wrapText="1"/>
    </xf>
    <xf numFmtId="0" fontId="28" fillId="2" borderId="9" xfId="0" applyFont="1" applyFill="1" applyBorder="1" applyAlignment="1">
      <alignment horizontal="center" vertical="justify" wrapText="1"/>
    </xf>
    <xf numFmtId="0" fontId="28" fillId="2" borderId="10" xfId="0" applyFont="1" applyFill="1" applyBorder="1" applyAlignment="1">
      <alignment horizontal="center" vertical="justify" wrapText="1"/>
    </xf>
    <xf numFmtId="0" fontId="28" fillId="2" borderId="12" xfId="0" applyFont="1" applyFill="1" applyBorder="1" applyAlignment="1">
      <alignment horizontal="center" vertical="justify" wrapText="1"/>
    </xf>
    <xf numFmtId="0" fontId="28" fillId="2" borderId="14" xfId="0" applyFont="1" applyFill="1" applyBorder="1" applyAlignment="1">
      <alignment horizontal="center" vertical="justify" wrapText="1"/>
    </xf>
    <xf numFmtId="0" fontId="28" fillId="2" borderId="15" xfId="0" applyFont="1" applyFill="1" applyBorder="1" applyAlignment="1">
      <alignment horizontal="center" vertical="justify" wrapText="1"/>
    </xf>
    <xf numFmtId="0" fontId="28" fillId="0" borderId="0" xfId="0" applyFont="1" applyFill="1" applyBorder="1"/>
    <xf numFmtId="0" fontId="28" fillId="0" borderId="1" xfId="0" applyFont="1" applyFill="1" applyBorder="1" applyAlignment="1">
      <alignment vertical="justify" wrapText="1"/>
    </xf>
    <xf numFmtId="0" fontId="28" fillId="0" borderId="1" xfId="0" applyFont="1" applyFill="1" applyBorder="1" applyAlignment="1">
      <alignment horizontal="left" vertical="justify" wrapText="1"/>
    </xf>
    <xf numFmtId="166" fontId="29" fillId="0" borderId="1" xfId="0" applyNumberFormat="1" applyFont="1" applyFill="1" applyBorder="1" applyAlignment="1">
      <alignment horizontal="center" wrapText="1"/>
    </xf>
    <xf numFmtId="49" fontId="30" fillId="0" borderId="1" xfId="0" applyNumberFormat="1" applyFont="1" applyFill="1" applyBorder="1" applyAlignment="1">
      <alignment wrapText="1"/>
    </xf>
    <xf numFmtId="166" fontId="28" fillId="0" borderId="1" xfId="0" applyNumberFormat="1" applyFont="1" applyFill="1" applyBorder="1" applyAlignment="1">
      <alignment horizontal="center" wrapText="1"/>
    </xf>
    <xf numFmtId="0" fontId="28" fillId="0" borderId="0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wrapText="1"/>
    </xf>
    <xf numFmtId="49" fontId="30" fillId="0" borderId="1" xfId="0" applyNumberFormat="1" applyFont="1" applyFill="1" applyBorder="1" applyAlignment="1"/>
    <xf numFmtId="49" fontId="30" fillId="0" borderId="4" xfId="0" applyNumberFormat="1" applyFont="1" applyFill="1" applyBorder="1" applyAlignment="1">
      <alignment horizontal="center" wrapText="1"/>
    </xf>
    <xf numFmtId="0" fontId="32" fillId="0" borderId="0" xfId="0" applyFont="1" applyFill="1" applyAlignment="1">
      <alignment wrapText="1"/>
    </xf>
    <xf numFmtId="0" fontId="31" fillId="2" borderId="1" xfId="0" applyFont="1" applyFill="1" applyBorder="1" applyAlignment="1">
      <alignment wrapText="1"/>
    </xf>
    <xf numFmtId="0" fontId="28" fillId="2" borderId="3" xfId="0" applyFont="1" applyFill="1" applyBorder="1" applyAlignment="1">
      <alignment horizontal="center" wrapText="1"/>
    </xf>
    <xf numFmtId="49" fontId="30" fillId="2" borderId="1" xfId="0" applyNumberFormat="1" applyFont="1" applyFill="1" applyBorder="1" applyAlignment="1">
      <alignment horizontal="center" wrapText="1"/>
    </xf>
    <xf numFmtId="49" fontId="30" fillId="2" borderId="1" xfId="0" applyNumberFormat="1" applyFont="1" applyFill="1" applyBorder="1" applyAlignment="1"/>
    <xf numFmtId="49" fontId="30" fillId="2" borderId="4" xfId="0" applyNumberFormat="1" applyFont="1" applyFill="1" applyBorder="1" applyAlignment="1">
      <alignment horizontal="center" wrapText="1"/>
    </xf>
    <xf numFmtId="0" fontId="28" fillId="0" borderId="1" xfId="0" applyNumberFormat="1" applyFont="1" applyFill="1" applyBorder="1" applyAlignment="1">
      <alignment wrapText="1"/>
    </xf>
    <xf numFmtId="0" fontId="28" fillId="0" borderId="3" xfId="0" applyFont="1" applyFill="1" applyBorder="1" applyAlignment="1">
      <alignment horizontal="center" wrapText="1"/>
    </xf>
    <xf numFmtId="0" fontId="30" fillId="0" borderId="1" xfId="0" applyFont="1" applyFill="1" applyBorder="1" applyAlignment="1">
      <alignment horizontal="center"/>
    </xf>
    <xf numFmtId="49" fontId="30" fillId="0" borderId="1" xfId="0" applyNumberFormat="1" applyFont="1" applyFill="1" applyBorder="1" applyAlignment="1">
      <alignment horizontal="left"/>
    </xf>
    <xf numFmtId="49" fontId="30" fillId="2" borderId="1" xfId="0" applyNumberFormat="1" applyFont="1" applyFill="1" applyBorder="1" applyAlignment="1">
      <alignment horizontal="left"/>
    </xf>
    <xf numFmtId="49" fontId="30" fillId="0" borderId="1" xfId="0" applyNumberFormat="1" applyFont="1" applyFill="1" applyBorder="1" applyAlignment="1">
      <alignment horizontal="center" wrapText="1"/>
    </xf>
    <xf numFmtId="0" fontId="28" fillId="0" borderId="1" xfId="0" applyFont="1" applyFill="1" applyBorder="1" applyAlignment="1">
      <alignment vertical="top" wrapText="1"/>
    </xf>
    <xf numFmtId="0" fontId="28" fillId="0" borderId="1" xfId="0" applyFont="1" applyFill="1" applyBorder="1" applyAlignment="1">
      <alignment wrapText="1"/>
    </xf>
    <xf numFmtId="166" fontId="30" fillId="0" borderId="1" xfId="0" applyNumberFormat="1" applyFont="1" applyFill="1" applyBorder="1" applyAlignment="1">
      <alignment horizontal="center" wrapText="1"/>
    </xf>
    <xf numFmtId="0" fontId="28" fillId="0" borderId="0" xfId="0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left" wrapText="1"/>
    </xf>
    <xf numFmtId="49" fontId="30" fillId="0" borderId="3" xfId="0" applyNumberFormat="1" applyFont="1" applyFill="1" applyBorder="1" applyAlignment="1">
      <alignment horizontal="center" wrapText="1"/>
    </xf>
    <xf numFmtId="167" fontId="28" fillId="0" borderId="1" xfId="0" applyNumberFormat="1" applyFont="1" applyFill="1" applyBorder="1" applyAlignment="1">
      <alignment horizontal="center" wrapText="1"/>
    </xf>
    <xf numFmtId="167" fontId="28" fillId="0" borderId="1" xfId="0" applyNumberFormat="1" applyFont="1" applyFill="1" applyBorder="1" applyAlignment="1">
      <alignment horizontal="center" vertical="center" wrapText="1"/>
    </xf>
    <xf numFmtId="167" fontId="30" fillId="0" borderId="1" xfId="0" applyNumberFormat="1" applyFont="1" applyFill="1" applyBorder="1" applyAlignment="1">
      <alignment horizontal="left"/>
    </xf>
    <xf numFmtId="0" fontId="28" fillId="0" borderId="1" xfId="2" applyNumberFormat="1" applyFont="1" applyFill="1" applyBorder="1" applyAlignment="1">
      <alignment horizontal="left" vertical="top" wrapText="1"/>
    </xf>
    <xf numFmtId="0" fontId="28" fillId="0" borderId="1" xfId="0" applyFont="1" applyFill="1" applyBorder="1" applyAlignment="1">
      <alignment horizontal="center" wrapText="1"/>
    </xf>
    <xf numFmtId="0" fontId="31" fillId="0" borderId="1" xfId="0" applyFont="1" applyFill="1" applyBorder="1" applyAlignment="1">
      <alignment horizontal="center" wrapText="1"/>
    </xf>
    <xf numFmtId="0" fontId="31" fillId="0" borderId="1" xfId="0" applyFont="1" applyFill="1" applyBorder="1" applyAlignment="1">
      <alignment vertical="top" wrapText="1"/>
    </xf>
    <xf numFmtId="0" fontId="28" fillId="0" borderId="1" xfId="3" applyFont="1" applyFill="1" applyBorder="1" applyAlignment="1" applyProtection="1">
      <alignment horizontal="left" wrapText="1"/>
      <protection locked="0"/>
    </xf>
    <xf numFmtId="49" fontId="30" fillId="0" borderId="1" xfId="0" applyNumberFormat="1" applyFont="1" applyFill="1" applyBorder="1" applyAlignment="1">
      <alignment horizontal="center"/>
    </xf>
    <xf numFmtId="0" fontId="28" fillId="0" borderId="1" xfId="0" applyFont="1" applyFill="1" applyBorder="1" applyAlignment="1">
      <alignment horizontal="left" vertical="top" wrapText="1"/>
    </xf>
    <xf numFmtId="2" fontId="30" fillId="0" borderId="1" xfId="0" applyNumberFormat="1" applyFont="1" applyFill="1" applyBorder="1" applyAlignment="1">
      <alignment horizontal="center" wrapText="1"/>
    </xf>
    <xf numFmtId="49" fontId="28" fillId="0" borderId="3" xfId="0" applyNumberFormat="1" applyFont="1" applyFill="1" applyBorder="1" applyAlignment="1">
      <alignment horizontal="center"/>
    </xf>
    <xf numFmtId="167" fontId="30" fillId="0" borderId="1" xfId="0" applyNumberFormat="1" applyFont="1" applyFill="1" applyBorder="1" applyAlignment="1">
      <alignment horizontal="center" wrapText="1"/>
    </xf>
    <xf numFmtId="2" fontId="28" fillId="0" borderId="0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center" wrapText="1"/>
    </xf>
    <xf numFmtId="49" fontId="28" fillId="0" borderId="1" xfId="0" applyNumberFormat="1" applyFont="1" applyFill="1" applyBorder="1" applyAlignment="1">
      <alignment horizontal="center" wrapText="1"/>
    </xf>
    <xf numFmtId="167" fontId="28" fillId="0" borderId="1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horizontal="center" wrapText="1"/>
    </xf>
    <xf numFmtId="49" fontId="30" fillId="0" borderId="0" xfId="0" applyNumberFormat="1" applyFont="1" applyFill="1" applyBorder="1" applyAlignment="1">
      <alignment horizontal="center" wrapText="1"/>
    </xf>
    <xf numFmtId="49" fontId="30" fillId="0" borderId="0" xfId="0" applyNumberFormat="1" applyFont="1" applyFill="1" applyBorder="1" applyAlignment="1">
      <alignment horizontal="left"/>
    </xf>
    <xf numFmtId="167" fontId="28" fillId="0" borderId="0" xfId="0" applyNumberFormat="1" applyFont="1" applyFill="1" applyBorder="1" applyAlignment="1">
      <alignment horizontal="center" wrapText="1"/>
    </xf>
    <xf numFmtId="167" fontId="28" fillId="0" borderId="5" xfId="0" applyNumberFormat="1" applyFont="1" applyFill="1" applyBorder="1" applyAlignment="1">
      <alignment horizontal="center"/>
    </xf>
    <xf numFmtId="0" fontId="28" fillId="0" borderId="0" xfId="0" applyFont="1" applyFill="1" applyAlignment="1">
      <alignment horizontal="left" vertical="justify" wrapText="1"/>
    </xf>
    <xf numFmtId="0" fontId="28" fillId="0" borderId="0" xfId="0" applyFont="1" applyFill="1" applyAlignment="1">
      <alignment horizontal="center" vertical="justify"/>
    </xf>
    <xf numFmtId="0" fontId="28" fillId="0" borderId="0" xfId="0" applyFont="1" applyFill="1" applyAlignment="1">
      <alignment horizontal="justify" vertical="justify"/>
    </xf>
    <xf numFmtId="0" fontId="28" fillId="0" borderId="5" xfId="0" applyFont="1" applyFill="1" applyBorder="1"/>
    <xf numFmtId="0" fontId="28" fillId="2" borderId="0" xfId="0" applyFont="1" applyFill="1" applyAlignment="1">
      <alignment horizontal="left" vertical="justify" wrapText="1"/>
    </xf>
    <xf numFmtId="0" fontId="28" fillId="2" borderId="0" xfId="0" applyFont="1" applyFill="1" applyAlignment="1">
      <alignment horizontal="center" vertical="justify"/>
    </xf>
    <xf numFmtId="0" fontId="28" fillId="2" borderId="0" xfId="0" applyFont="1" applyFill="1" applyAlignment="1">
      <alignment horizontal="right"/>
    </xf>
    <xf numFmtId="0" fontId="28" fillId="2" borderId="5" xfId="0" applyFont="1" applyFill="1" applyBorder="1" applyAlignment="1">
      <alignment horizontal="right"/>
    </xf>
    <xf numFmtId="0" fontId="28" fillId="2" borderId="7" xfId="0" applyFont="1" applyFill="1" applyBorder="1" applyAlignment="1">
      <alignment horizontal="center" vertical="center" wrapText="1"/>
    </xf>
    <xf numFmtId="0" fontId="28" fillId="0" borderId="0" xfId="6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right" wrapText="1"/>
    </xf>
    <xf numFmtId="0" fontId="28" fillId="2" borderId="0" xfId="0" applyFont="1" applyFill="1" applyAlignment="1">
      <alignment horizontal="right" wrapText="1"/>
    </xf>
    <xf numFmtId="0" fontId="28" fillId="2" borderId="5" xfId="0" applyFont="1" applyFill="1" applyBorder="1" applyAlignment="1">
      <alignment horizontal="right" wrapText="1"/>
    </xf>
    <xf numFmtId="0" fontId="28" fillId="2" borderId="0" xfId="0" applyFont="1" applyFill="1" applyBorder="1" applyAlignment="1">
      <alignment horizontal="left" vertical="center" wrapText="1"/>
    </xf>
    <xf numFmtId="166" fontId="28" fillId="2" borderId="0" xfId="0" applyNumberFormat="1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vertical="center" wrapText="1"/>
    </xf>
    <xf numFmtId="0" fontId="33" fillId="2" borderId="0" xfId="0" applyFont="1" applyFill="1" applyBorder="1" applyAlignment="1">
      <alignment horizontal="left" vertical="center" wrapText="1"/>
    </xf>
    <xf numFmtId="0" fontId="28" fillId="2" borderId="0" xfId="0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0" fontId="28" fillId="2" borderId="0" xfId="0" applyFont="1" applyFill="1" applyAlignment="1"/>
    <xf numFmtId="0" fontId="28" fillId="2" borderId="0" xfId="0" applyFont="1" applyFill="1" applyAlignment="1">
      <alignment horizontal="center"/>
    </xf>
    <xf numFmtId="0" fontId="28" fillId="2" borderId="0" xfId="0" applyFont="1" applyFill="1" applyAlignment="1">
      <alignment horizontal="center"/>
    </xf>
    <xf numFmtId="0" fontId="28" fillId="2" borderId="5" xfId="0" applyFont="1" applyFill="1" applyBorder="1" applyAlignment="1">
      <alignment horizontal="center"/>
    </xf>
    <xf numFmtId="0" fontId="34" fillId="0" borderId="0" xfId="0" applyNumberFormat="1" applyFont="1" applyFill="1" applyAlignment="1">
      <alignment horizontal="center" vertical="top" wrapText="1"/>
    </xf>
    <xf numFmtId="0" fontId="34" fillId="0" borderId="5" xfId="0" applyNumberFormat="1" applyFont="1" applyFill="1" applyBorder="1" applyAlignment="1">
      <alignment horizontal="center" vertical="top" wrapText="1"/>
    </xf>
    <xf numFmtId="0" fontId="28" fillId="2" borderId="7" xfId="0" applyFont="1" applyFill="1" applyBorder="1" applyAlignment="1">
      <alignment horizontal="left" vertical="center" wrapText="1"/>
    </xf>
    <xf numFmtId="167" fontId="28" fillId="2" borderId="0" xfId="0" applyNumberFormat="1" applyFont="1" applyFill="1" applyBorder="1" applyAlignment="1">
      <alignment horizontal="left" vertical="center" wrapText="1"/>
    </xf>
    <xf numFmtId="0" fontId="28" fillId="2" borderId="2" xfId="0" applyFont="1" applyFill="1" applyBorder="1" applyAlignment="1">
      <alignment horizontal="center" vertical="justify" wrapText="1"/>
    </xf>
    <xf numFmtId="0" fontId="28" fillId="2" borderId="2" xfId="0" applyFont="1" applyFill="1" applyBorder="1" applyAlignment="1">
      <alignment horizontal="left" vertical="justify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8" fillId="2" borderId="13" xfId="0" applyFont="1" applyFill="1" applyBorder="1" applyAlignment="1">
      <alignment horizontal="center" vertical="justify" wrapText="1"/>
    </xf>
    <xf numFmtId="0" fontId="28" fillId="2" borderId="13" xfId="0" applyFont="1" applyFill="1" applyBorder="1" applyAlignment="1">
      <alignment horizontal="left" vertical="justify" wrapText="1"/>
    </xf>
    <xf numFmtId="0" fontId="28" fillId="2" borderId="1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justify" wrapText="1"/>
    </xf>
    <xf numFmtId="0" fontId="28" fillId="0" borderId="1" xfId="0" applyFont="1" applyFill="1" applyBorder="1" applyAlignment="1">
      <alignment horizontal="center"/>
    </xf>
    <xf numFmtId="166" fontId="28" fillId="2" borderId="1" xfId="0" applyNumberFormat="1" applyFont="1" applyFill="1" applyBorder="1" applyAlignment="1">
      <alignment horizontal="center" wrapText="1"/>
    </xf>
    <xf numFmtId="166" fontId="28" fillId="0" borderId="0" xfId="0" applyNumberFormat="1" applyFont="1" applyFill="1" applyBorder="1" applyAlignment="1">
      <alignment horizontal="center" wrapText="1"/>
    </xf>
    <xf numFmtId="0" fontId="28" fillId="0" borderId="11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167" fontId="28" fillId="0" borderId="0" xfId="0" applyNumberFormat="1" applyFont="1" applyFill="1" applyBorder="1" applyAlignment="1">
      <alignment horizontal="left" vertical="center" wrapText="1"/>
    </xf>
    <xf numFmtId="167" fontId="28" fillId="0" borderId="7" xfId="0" applyNumberFormat="1" applyFont="1" applyFill="1" applyBorder="1" applyAlignment="1">
      <alignment horizontal="left" vertical="center" wrapText="1"/>
    </xf>
    <xf numFmtId="167" fontId="28" fillId="0" borderId="11" xfId="0" applyNumberFormat="1" applyFont="1" applyFill="1" applyBorder="1" applyAlignment="1">
      <alignment horizontal="left" vertical="center" wrapText="1"/>
    </xf>
    <xf numFmtId="0" fontId="28" fillId="0" borderId="7" xfId="0" applyFont="1" applyFill="1" applyBorder="1" applyAlignment="1">
      <alignment vertical="center" wrapText="1"/>
    </xf>
    <xf numFmtId="0" fontId="30" fillId="0" borderId="0" xfId="0" applyFont="1" applyFill="1" applyAlignment="1">
      <alignment horizontal="left" vertical="justify" wrapText="1"/>
    </xf>
    <xf numFmtId="0" fontId="28" fillId="0" borderId="0" xfId="0" applyFont="1" applyFill="1" applyAlignment="1">
      <alignment horizontal="right" wrapText="1"/>
    </xf>
    <xf numFmtId="0" fontId="28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right" wrapText="1"/>
    </xf>
    <xf numFmtId="0" fontId="28" fillId="0" borderId="0" xfId="0" applyFont="1" applyFill="1" applyAlignment="1">
      <alignment horizontal="right"/>
    </xf>
    <xf numFmtId="0" fontId="28" fillId="0" borderId="0" xfId="0" applyFont="1" applyFill="1" applyAlignment="1">
      <alignment horizontal="right" vertical="justify"/>
    </xf>
    <xf numFmtId="0" fontId="28" fillId="0" borderId="0" xfId="0" applyFont="1" applyFill="1" applyAlignment="1">
      <alignment horizontal="center"/>
    </xf>
    <xf numFmtId="0" fontId="30" fillId="0" borderId="0" xfId="0" applyFont="1" applyFill="1" applyAlignment="1"/>
    <xf numFmtId="0" fontId="28" fillId="0" borderId="0" xfId="0" applyFont="1" applyFill="1" applyAlignment="1"/>
    <xf numFmtId="0" fontId="28" fillId="0" borderId="0" xfId="0" applyFont="1" applyFill="1" applyBorder="1" applyAlignment="1">
      <alignment horizontal="center" vertical="top" wrapText="1"/>
    </xf>
    <xf numFmtId="0" fontId="30" fillId="0" borderId="0" xfId="0" applyNumberFormat="1" applyFont="1" applyFill="1" applyAlignment="1">
      <alignment horizontal="right" vertical="top" wrapText="1"/>
    </xf>
    <xf numFmtId="0" fontId="30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vertical="center" wrapText="1"/>
    </xf>
    <xf numFmtId="0" fontId="28" fillId="2" borderId="3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left" wrapText="1"/>
    </xf>
    <xf numFmtId="0" fontId="28" fillId="0" borderId="7" xfId="0" applyFont="1" applyFill="1" applyBorder="1" applyAlignment="1">
      <alignment horizontal="left" vertical="center" wrapText="1"/>
    </xf>
    <xf numFmtId="167" fontId="28" fillId="0" borderId="16" xfId="0" applyNumberFormat="1" applyFont="1" applyFill="1" applyBorder="1" applyAlignment="1">
      <alignment horizontal="left" vertical="center" wrapText="1"/>
    </xf>
    <xf numFmtId="0" fontId="28" fillId="0" borderId="1" xfId="3" applyFont="1" applyFill="1" applyBorder="1" applyAlignment="1" applyProtection="1">
      <alignment horizontal="left" vertical="top" wrapText="1"/>
      <protection locked="0"/>
    </xf>
    <xf numFmtId="0" fontId="28" fillId="0" borderId="1" xfId="0" applyFont="1" applyFill="1" applyBorder="1" applyAlignment="1">
      <alignment horizontal="justify" vertical="justify" wrapText="1"/>
    </xf>
    <xf numFmtId="2" fontId="28" fillId="0" borderId="1" xfId="0" applyNumberFormat="1" applyFont="1" applyFill="1" applyBorder="1" applyAlignment="1">
      <alignment horizontal="center"/>
    </xf>
    <xf numFmtId="167" fontId="30" fillId="0" borderId="0" xfId="0" applyNumberFormat="1" applyFont="1" applyFill="1" applyBorder="1" applyAlignment="1">
      <alignment horizontal="left"/>
    </xf>
    <xf numFmtId="167" fontId="30" fillId="0" borderId="0" xfId="0" applyNumberFormat="1" applyFont="1" applyFill="1" applyBorder="1" applyAlignment="1">
      <alignment horizontal="center" wrapText="1"/>
    </xf>
    <xf numFmtId="2" fontId="28" fillId="0" borderId="0" xfId="0" applyNumberFormat="1" applyFont="1" applyFill="1" applyBorder="1" applyAlignment="1">
      <alignment horizontal="center"/>
    </xf>
    <xf numFmtId="0" fontId="30" fillId="0" borderId="0" xfId="0" applyFont="1" applyFill="1"/>
    <xf numFmtId="0" fontId="28" fillId="0" borderId="0" xfId="0" applyFont="1" applyFill="1"/>
    <xf numFmtId="0" fontId="28" fillId="0" borderId="0" xfId="0" applyFont="1" applyFill="1" applyBorder="1" applyAlignment="1">
      <alignment horizontal="center" wrapText="1"/>
    </xf>
    <xf numFmtId="166" fontId="28" fillId="0" borderId="0" xfId="0" applyNumberFormat="1" applyFont="1" applyFill="1" applyBorder="1" applyAlignment="1">
      <alignment horizontal="center"/>
    </xf>
    <xf numFmtId="0" fontId="30" fillId="0" borderId="0" xfId="0" applyFont="1" applyFill="1" applyBorder="1"/>
    <xf numFmtId="0" fontId="30" fillId="0" borderId="0" xfId="0" applyFont="1" applyFill="1" applyAlignment="1">
      <alignment vertical="top"/>
    </xf>
    <xf numFmtId="0" fontId="28" fillId="0" borderId="0" xfId="0" applyFont="1" applyFill="1" applyAlignment="1">
      <alignment horizontal="center"/>
    </xf>
    <xf numFmtId="0" fontId="34" fillId="0" borderId="0" xfId="0" applyNumberFormat="1" applyFont="1" applyFill="1" applyAlignment="1">
      <alignment horizontal="left" vertical="top" wrapText="1"/>
    </xf>
    <xf numFmtId="0" fontId="30" fillId="0" borderId="0" xfId="0" applyNumberFormat="1" applyFont="1" applyFill="1" applyAlignment="1">
      <alignment horizontal="left" vertical="top" wrapText="1"/>
    </xf>
    <xf numFmtId="0" fontId="28" fillId="0" borderId="0" xfId="0" applyNumberFormat="1" applyFont="1" applyFill="1" applyAlignment="1">
      <alignment horizontal="left" vertical="center" wrapText="1"/>
    </xf>
    <xf numFmtId="0" fontId="33" fillId="0" borderId="7" xfId="0" applyFont="1" applyFill="1" applyBorder="1" applyAlignment="1">
      <alignment horizontal="left" vertical="center" wrapText="1"/>
    </xf>
    <xf numFmtId="0" fontId="28" fillId="0" borderId="0" xfId="0" applyNumberFormat="1" applyFont="1" applyFill="1" applyAlignment="1">
      <alignment horizontal="center" vertical="top" wrapText="1"/>
    </xf>
    <xf numFmtId="0" fontId="28" fillId="0" borderId="0" xfId="0" applyFont="1" applyFill="1" applyAlignment="1">
      <alignment horizontal="center" vertical="top" wrapText="1"/>
    </xf>
    <xf numFmtId="0" fontId="28" fillId="0" borderId="1" xfId="0" applyFont="1" applyFill="1" applyBorder="1" applyAlignment="1">
      <alignment horizontal="center" wrapText="1"/>
    </xf>
    <xf numFmtId="0" fontId="30" fillId="0" borderId="1" xfId="0" applyFont="1" applyFill="1" applyBorder="1" applyAlignment="1">
      <alignment horizontal="center" wrapText="1"/>
    </xf>
    <xf numFmtId="0" fontId="28" fillId="0" borderId="1" xfId="0" applyNumberFormat="1" applyFont="1" applyFill="1" applyBorder="1" applyAlignment="1">
      <alignment horizont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vertical="center"/>
    </xf>
    <xf numFmtId="0" fontId="30" fillId="0" borderId="1" xfId="0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167" fontId="28" fillId="0" borderId="1" xfId="0" applyNumberFormat="1" applyFont="1" applyFill="1" applyBorder="1" applyAlignment="1">
      <alignment horizontal="center" vertical="center"/>
    </xf>
    <xf numFmtId="167" fontId="28" fillId="0" borderId="0" xfId="0" applyNumberFormat="1" applyFont="1" applyFill="1" applyBorder="1" applyAlignment="1">
      <alignment horizontal="left" vertical="center"/>
    </xf>
    <xf numFmtId="0" fontId="30" fillId="0" borderId="3" xfId="0" applyNumberFormat="1" applyFont="1" applyFill="1" applyBorder="1" applyAlignment="1">
      <alignment horizontal="center"/>
    </xf>
    <xf numFmtId="49" fontId="28" fillId="0" borderId="1" xfId="0" applyNumberFormat="1" applyFont="1" applyFill="1" applyBorder="1" applyAlignment="1">
      <alignment horizontal="center" vertical="justify" wrapText="1"/>
    </xf>
    <xf numFmtId="167" fontId="28" fillId="0" borderId="7" xfId="0" applyNumberFormat="1" applyFont="1" applyFill="1" applyBorder="1" applyAlignment="1">
      <alignment horizontal="left" vertical="center"/>
    </xf>
    <xf numFmtId="167" fontId="28" fillId="0" borderId="7" xfId="0" applyNumberFormat="1" applyFont="1" applyFill="1" applyBorder="1" applyAlignment="1">
      <alignment vertical="center" wrapText="1"/>
    </xf>
    <xf numFmtId="0" fontId="28" fillId="0" borderId="3" xfId="0" applyFont="1" applyFill="1" applyBorder="1" applyAlignment="1">
      <alignment vertical="top" wrapText="1"/>
    </xf>
    <xf numFmtId="2" fontId="28" fillId="0" borderId="0" xfId="0" applyNumberFormat="1" applyFont="1" applyFill="1" applyBorder="1" applyAlignment="1">
      <alignment horizontal="left" vertical="center" wrapText="1"/>
    </xf>
    <xf numFmtId="2" fontId="28" fillId="0" borderId="0" xfId="0" applyNumberFormat="1" applyFont="1" applyFill="1" applyBorder="1" applyAlignment="1">
      <alignment vertical="top" wrapText="1"/>
    </xf>
    <xf numFmtId="0" fontId="34" fillId="0" borderId="1" xfId="2" applyNumberFormat="1" applyFont="1" applyFill="1" applyBorder="1" applyAlignment="1">
      <alignment horizontal="left" vertical="top" wrapText="1"/>
    </xf>
    <xf numFmtId="167" fontId="30" fillId="0" borderId="1" xfId="0" applyNumberFormat="1" applyFont="1" applyFill="1" applyBorder="1" applyAlignment="1">
      <alignment horizontal="center"/>
    </xf>
    <xf numFmtId="49" fontId="28" fillId="0" borderId="1" xfId="0" applyNumberFormat="1" applyFont="1" applyFill="1" applyBorder="1" applyAlignment="1">
      <alignment horizontal="left" vertical="top" wrapText="1"/>
    </xf>
    <xf numFmtId="167" fontId="28" fillId="0" borderId="0" xfId="0" applyNumberFormat="1" applyFont="1" applyFill="1" applyBorder="1" applyAlignment="1">
      <alignment horizontal="center" vertical="center" wrapText="1"/>
    </xf>
    <xf numFmtId="167" fontId="28" fillId="0" borderId="11" xfId="0" applyNumberFormat="1" applyFont="1" applyFill="1" applyBorder="1" applyAlignment="1">
      <alignment horizontal="left" vertical="center" wrapText="1"/>
    </xf>
    <xf numFmtId="167" fontId="28" fillId="0" borderId="7" xfId="0" applyNumberFormat="1" applyFont="1" applyFill="1" applyBorder="1" applyAlignment="1">
      <alignment horizontal="left" vertical="center" wrapText="1"/>
    </xf>
    <xf numFmtId="0" fontId="28" fillId="0" borderId="7" xfId="0" applyFont="1" applyFill="1" applyBorder="1" applyAlignment="1">
      <alignment horizontal="left" vertical="center" wrapText="1"/>
    </xf>
    <xf numFmtId="0" fontId="30" fillId="0" borderId="3" xfId="0" applyNumberFormat="1" applyFont="1" applyFill="1" applyBorder="1" applyAlignment="1">
      <alignment horizontal="center" wrapText="1"/>
    </xf>
    <xf numFmtId="49" fontId="35" fillId="0" borderId="1" xfId="0" applyNumberFormat="1" applyFont="1" applyFill="1" applyBorder="1" applyAlignment="1">
      <alignment horizontal="left" wrapText="1"/>
    </xf>
    <xf numFmtId="0" fontId="35" fillId="0" borderId="3" xfId="0" applyNumberFormat="1" applyFont="1" applyFill="1" applyBorder="1" applyAlignment="1">
      <alignment horizontal="center"/>
    </xf>
    <xf numFmtId="49" fontId="30" fillId="0" borderId="6" xfId="0" applyNumberFormat="1" applyFont="1" applyFill="1" applyBorder="1" applyAlignment="1">
      <alignment wrapText="1"/>
    </xf>
    <xf numFmtId="49" fontId="30" fillId="0" borderId="3" xfId="0" applyNumberFormat="1" applyFont="1" applyFill="1" applyBorder="1" applyAlignment="1">
      <alignment wrapText="1"/>
    </xf>
    <xf numFmtId="0" fontId="28" fillId="0" borderId="1" xfId="0" applyFont="1" applyFill="1" applyBorder="1" applyAlignment="1" applyProtection="1">
      <alignment vertical="top" wrapText="1"/>
      <protection locked="0"/>
    </xf>
    <xf numFmtId="0" fontId="28" fillId="0" borderId="0" xfId="0" applyFont="1" applyFill="1" applyBorder="1" applyAlignment="1">
      <alignment horizontal="left" vertical="center"/>
    </xf>
    <xf numFmtId="0" fontId="30" fillId="0" borderId="0" xfId="0" applyNumberFormat="1" applyFont="1" applyFill="1" applyAlignment="1">
      <alignment horizontal="center"/>
    </xf>
  </cellXfs>
  <cellStyles count="57"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Акцент1 2" xfId="20"/>
    <cellStyle name="40% - Акцент2 2" xfId="21"/>
    <cellStyle name="40% - Акцент3 2" xfId="22"/>
    <cellStyle name="40% - Акцент4 2" xfId="23"/>
    <cellStyle name="40% - Акцент5 2" xfId="24"/>
    <cellStyle name="40% - Акцент6 2" xfId="25"/>
    <cellStyle name="60% - Акцент1 2" xfId="26"/>
    <cellStyle name="60% - Акцент2 2" xfId="27"/>
    <cellStyle name="60% - Акцент3 2" xfId="28"/>
    <cellStyle name="60% - Акцент4 2" xfId="29"/>
    <cellStyle name="60% - Акцент5 2" xfId="30"/>
    <cellStyle name="60% - Акцент6 2" xfId="31"/>
    <cellStyle name="Normal" xfId="1"/>
    <cellStyle name="Normal 2" xfId="56"/>
    <cellStyle name="xl73" xfId="1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2" xfId="6"/>
    <cellStyle name="Обычный 2 2" xfId="49"/>
    <cellStyle name="Обычный 2 3" xfId="13"/>
    <cellStyle name="Обычный 3" xfId="2"/>
    <cellStyle name="Обычный 4" xfId="8"/>
    <cellStyle name="Обычный 5" xfId="5"/>
    <cellStyle name="Обычный 5 2" xfId="10"/>
    <cellStyle name="Обычный 6" xfId="7"/>
    <cellStyle name="Обычный 7" xfId="12"/>
    <cellStyle name="Обычный_Приж.2 изм к райбюд. 2005 18 сессия" xfId="3"/>
    <cellStyle name="Плохой 2" xfId="50"/>
    <cellStyle name="Пояснение 2" xfId="51"/>
    <cellStyle name="Примечание 2" xfId="52"/>
    <cellStyle name="Связанная ячейка 2" xfId="53"/>
    <cellStyle name="Стиль 1" xfId="4"/>
    <cellStyle name="Текст предупреждения 2" xfId="54"/>
    <cellStyle name="Финансовый 2" xfId="9"/>
    <cellStyle name="Хороший 2" xfId="55"/>
  </cellStyles>
  <dxfs count="516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77</xdr:row>
      <xdr:rowOff>0</xdr:rowOff>
    </xdr:from>
    <xdr:to>
      <xdr:col>12</xdr:col>
      <xdr:colOff>152400</xdr:colOff>
      <xdr:row>77</xdr:row>
      <xdr:rowOff>152400</xdr:rowOff>
    </xdr:to>
    <xdr:pic>
      <xdr:nvPicPr>
        <xdr:cNvPr id="18434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601825" y="167973375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77</xdr:row>
      <xdr:rowOff>0</xdr:rowOff>
    </xdr:from>
    <xdr:to>
      <xdr:col>12</xdr:col>
      <xdr:colOff>152400</xdr:colOff>
      <xdr:row>77</xdr:row>
      <xdr:rowOff>152400</xdr:rowOff>
    </xdr:to>
    <xdr:pic>
      <xdr:nvPicPr>
        <xdr:cNvPr id="18434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601825" y="167973375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152400</xdr:colOff>
      <xdr:row>71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39325" y="2171319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152400</xdr:colOff>
      <xdr:row>71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39325" y="2171319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  <pageSetUpPr fitToPage="1"/>
  </sheetPr>
  <dimension ref="A1:R121"/>
  <sheetViews>
    <sheetView view="pageBreakPreview" zoomScale="90" zoomScaleNormal="90" zoomScaleSheetLayoutView="90" zoomScalePageLayoutView="75" workbookViewId="0">
      <pane xSplit="1" ySplit="16" topLeftCell="B17" activePane="bottomRight" state="frozen"/>
      <selection pane="topRight" activeCell="B1" sqref="B1"/>
      <selection pane="bottomLeft" activeCell="A16" sqref="A16"/>
      <selection pane="bottomRight" activeCell="F21" sqref="F21"/>
    </sheetView>
  </sheetViews>
  <sheetFormatPr defaultRowHeight="12" x14ac:dyDescent="0.2"/>
  <cols>
    <col min="1" max="1" width="55.140625" style="73" customWidth="1"/>
    <col min="2" max="2" width="7.7109375" style="74" customWidth="1"/>
    <col min="3" max="3" width="6.85546875" style="5" customWidth="1"/>
    <col min="4" max="4" width="7.42578125" style="5" customWidth="1"/>
    <col min="5" max="5" width="4.85546875" style="5" customWidth="1"/>
    <col min="6" max="7" width="5.5703125" style="5" customWidth="1"/>
    <col min="8" max="8" width="9.28515625" style="5" customWidth="1"/>
    <col min="9" max="9" width="7.28515625" style="5" customWidth="1"/>
    <col min="10" max="11" width="11.85546875" style="3" customWidth="1"/>
    <col min="12" max="12" width="14.28515625" style="8" customWidth="1"/>
    <col min="13" max="13" width="15.5703125" style="82" hidden="1" customWidth="1"/>
    <col min="14" max="14" width="15.5703125" style="3" hidden="1" customWidth="1"/>
    <col min="15" max="15" width="9.5703125" style="82" customWidth="1"/>
    <col min="16" max="16" width="13.42578125" style="3" customWidth="1"/>
    <col min="17" max="17" width="14.28515625" style="3" customWidth="1"/>
    <col min="18" max="16384" width="9.140625" style="3"/>
  </cols>
  <sheetData>
    <row r="1" spans="1:17" x14ac:dyDescent="0.2">
      <c r="A1" s="1"/>
      <c r="B1" s="2"/>
      <c r="C1" s="2"/>
      <c r="D1" s="75" t="s">
        <v>70</v>
      </c>
      <c r="E1" s="75"/>
      <c r="F1" s="75"/>
      <c r="G1" s="75"/>
      <c r="H1" s="75"/>
      <c r="I1" s="75"/>
      <c r="J1" s="75"/>
      <c r="K1" s="75"/>
      <c r="L1" s="76"/>
      <c r="M1" s="77"/>
      <c r="O1" s="78"/>
    </row>
    <row r="2" spans="1:17" ht="17.25" customHeight="1" x14ac:dyDescent="0.2">
      <c r="A2" s="1"/>
      <c r="B2" s="79"/>
      <c r="C2" s="79"/>
      <c r="D2" s="80" t="s">
        <v>71</v>
      </c>
      <c r="E2" s="80"/>
      <c r="F2" s="80"/>
      <c r="G2" s="80"/>
      <c r="H2" s="80"/>
      <c r="I2" s="80"/>
      <c r="J2" s="80"/>
      <c r="K2" s="80"/>
      <c r="L2" s="81"/>
      <c r="M2" s="77"/>
    </row>
    <row r="3" spans="1:17" ht="17.25" customHeight="1" x14ac:dyDescent="0.2">
      <c r="A3" s="1"/>
      <c r="B3" s="80" t="s">
        <v>110</v>
      </c>
      <c r="C3" s="80"/>
      <c r="D3" s="80"/>
      <c r="E3" s="80"/>
      <c r="F3" s="80"/>
      <c r="G3" s="80"/>
      <c r="H3" s="80"/>
      <c r="I3" s="80"/>
      <c r="J3" s="80"/>
      <c r="K3" s="80"/>
      <c r="L3" s="81"/>
      <c r="M3" s="77"/>
    </row>
    <row r="4" spans="1:17" ht="20.25" customHeight="1" x14ac:dyDescent="0.2">
      <c r="A4" s="1"/>
      <c r="B4" s="80" t="s">
        <v>72</v>
      </c>
      <c r="C4" s="80"/>
      <c r="D4" s="80"/>
      <c r="E4" s="80"/>
      <c r="F4" s="80"/>
      <c r="G4" s="80"/>
      <c r="H4" s="80"/>
      <c r="I4" s="80"/>
      <c r="J4" s="80"/>
      <c r="K4" s="80"/>
      <c r="L4" s="81"/>
      <c r="M4" s="77"/>
      <c r="O4" s="83"/>
      <c r="P4" s="83"/>
      <c r="Q4" s="83"/>
    </row>
    <row r="5" spans="1:17" ht="16.5" customHeight="1" x14ac:dyDescent="0.2">
      <c r="A5" s="75" t="s">
        <v>111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6"/>
      <c r="M5" s="84"/>
      <c r="O5" s="85"/>
    </row>
    <row r="6" spans="1:17" ht="13.5" customHeight="1" x14ac:dyDescent="0.2">
      <c r="A6" s="1"/>
      <c r="B6" s="75" t="s">
        <v>72</v>
      </c>
      <c r="C6" s="75"/>
      <c r="D6" s="75"/>
      <c r="E6" s="75"/>
      <c r="F6" s="75"/>
      <c r="G6" s="75"/>
      <c r="H6" s="75"/>
      <c r="I6" s="75"/>
      <c r="J6" s="75"/>
      <c r="K6" s="75"/>
      <c r="L6" s="76"/>
      <c r="M6" s="86"/>
      <c r="O6" s="87"/>
    </row>
    <row r="7" spans="1:17" ht="13.5" customHeight="1" x14ac:dyDescent="0.2">
      <c r="A7" s="88"/>
      <c r="B7" s="75" t="s">
        <v>112</v>
      </c>
      <c r="C7" s="75"/>
      <c r="D7" s="75"/>
      <c r="E7" s="75"/>
      <c r="F7" s="75"/>
      <c r="G7" s="75"/>
      <c r="H7" s="75"/>
      <c r="I7" s="75"/>
      <c r="J7" s="75"/>
      <c r="K7" s="75"/>
      <c r="L7" s="76"/>
      <c r="O7" s="87"/>
    </row>
    <row r="8" spans="1:17" ht="21" customHeight="1" x14ac:dyDescent="0.2">
      <c r="A8" s="88"/>
      <c r="B8" s="89"/>
      <c r="C8" s="88"/>
      <c r="D8" s="88"/>
      <c r="E8" s="90" t="s">
        <v>82</v>
      </c>
      <c r="F8" s="90"/>
      <c r="G8" s="90"/>
      <c r="H8" s="90"/>
      <c r="I8" s="90"/>
      <c r="J8" s="90"/>
      <c r="K8" s="90"/>
      <c r="L8" s="91"/>
      <c r="O8" s="87"/>
    </row>
    <row r="9" spans="1:17" ht="6.75" customHeight="1" x14ac:dyDescent="0.2">
      <c r="A9" s="4"/>
      <c r="B9" s="4"/>
      <c r="C9" s="4"/>
      <c r="D9" s="4"/>
      <c r="E9" s="4"/>
      <c r="F9" s="4"/>
      <c r="G9" s="4"/>
      <c r="H9" s="4"/>
      <c r="L9" s="6"/>
    </row>
    <row r="10" spans="1:17" ht="48" customHeight="1" x14ac:dyDescent="0.2">
      <c r="A10" s="92" t="s">
        <v>113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3"/>
      <c r="M10" s="94">
        <v>900</v>
      </c>
      <c r="O10" s="95"/>
    </row>
    <row r="11" spans="1:17" ht="4.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M11" s="94"/>
    </row>
    <row r="12" spans="1:17" ht="16.5" customHeight="1" x14ac:dyDescent="0.2">
      <c r="A12" s="7"/>
      <c r="B12" s="7"/>
      <c r="C12" s="7"/>
      <c r="D12" s="7"/>
      <c r="E12" s="7"/>
      <c r="F12" s="7"/>
      <c r="G12" s="7"/>
      <c r="H12" s="7"/>
      <c r="I12" s="9" t="s">
        <v>59</v>
      </c>
      <c r="J12" s="9"/>
      <c r="K12" s="9"/>
      <c r="L12" s="10"/>
      <c r="M12" s="94"/>
    </row>
    <row r="13" spans="1:17" ht="18.75" customHeight="1" x14ac:dyDescent="0.2">
      <c r="A13" s="96" t="s">
        <v>4</v>
      </c>
      <c r="B13" s="96" t="s">
        <v>5</v>
      </c>
      <c r="C13" s="97" t="s">
        <v>6</v>
      </c>
      <c r="D13" s="97" t="s">
        <v>7</v>
      </c>
      <c r="E13" s="11" t="s">
        <v>8</v>
      </c>
      <c r="F13" s="12"/>
      <c r="G13" s="12"/>
      <c r="H13" s="13"/>
      <c r="I13" s="97" t="s">
        <v>9</v>
      </c>
      <c r="J13" s="98"/>
      <c r="K13" s="98"/>
      <c r="L13" s="99"/>
    </row>
    <row r="14" spans="1:17" x14ac:dyDescent="0.2">
      <c r="A14" s="100"/>
      <c r="B14" s="100"/>
      <c r="C14" s="101"/>
      <c r="D14" s="101"/>
      <c r="E14" s="14"/>
      <c r="F14" s="15"/>
      <c r="G14" s="15"/>
      <c r="H14" s="16"/>
      <c r="I14" s="101"/>
      <c r="J14" s="102" t="s">
        <v>68</v>
      </c>
      <c r="K14" s="102" t="s">
        <v>78</v>
      </c>
      <c r="L14" s="102" t="s">
        <v>80</v>
      </c>
      <c r="M14" s="103"/>
    </row>
    <row r="15" spans="1:17" s="17" customFormat="1" ht="15.75" customHeight="1" x14ac:dyDescent="0.2">
      <c r="A15" s="104">
        <v>1</v>
      </c>
      <c r="B15" s="104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05">
        <v>11</v>
      </c>
      <c r="K15" s="105"/>
      <c r="L15" s="105">
        <v>12</v>
      </c>
      <c r="M15" s="103"/>
      <c r="O15" s="42"/>
    </row>
    <row r="16" spans="1:17" s="17" customFormat="1" x14ac:dyDescent="0.2">
      <c r="A16" s="104" t="s">
        <v>26</v>
      </c>
      <c r="B16" s="104"/>
      <c r="C16" s="19"/>
      <c r="D16" s="19"/>
      <c r="E16" s="18"/>
      <c r="F16" s="18"/>
      <c r="G16" s="18"/>
      <c r="H16" s="18"/>
      <c r="I16" s="19"/>
      <c r="J16" s="45">
        <f>J17</f>
        <v>7014.2000000000007</v>
      </c>
      <c r="K16" s="45">
        <f t="shared" ref="K16:L16" si="0">K17</f>
        <v>2637.9</v>
      </c>
      <c r="L16" s="45">
        <f t="shared" si="0"/>
        <v>2753.9</v>
      </c>
      <c r="M16" s="103"/>
      <c r="O16" s="42"/>
    </row>
    <row r="17" spans="1:15" s="23" customFormat="1" ht="24" x14ac:dyDescent="0.2">
      <c r="A17" s="19" t="s">
        <v>56</v>
      </c>
      <c r="B17" s="49">
        <v>902</v>
      </c>
      <c r="C17" s="19"/>
      <c r="D17" s="19"/>
      <c r="E17" s="18" t="s">
        <v>10</v>
      </c>
      <c r="F17" s="18"/>
      <c r="G17" s="18"/>
      <c r="H17" s="18"/>
      <c r="I17" s="19"/>
      <c r="J17" s="20">
        <f>J18+J31+J40+J50+J74+J81</f>
        <v>7014.2000000000007</v>
      </c>
      <c r="K17" s="20">
        <f t="shared" ref="K17:N17" si="1">K18+K31+K40+K50+K74+K81</f>
        <v>2637.9</v>
      </c>
      <c r="L17" s="20">
        <f t="shared" si="1"/>
        <v>2753.9</v>
      </c>
      <c r="M17" s="22">
        <f t="shared" si="1"/>
        <v>0</v>
      </c>
      <c r="N17" s="22">
        <f t="shared" si="1"/>
        <v>0</v>
      </c>
      <c r="O17" s="42"/>
    </row>
    <row r="18" spans="1:15" s="23" customFormat="1" x14ac:dyDescent="0.2">
      <c r="A18" s="40" t="s">
        <v>11</v>
      </c>
      <c r="B18" s="34">
        <v>902</v>
      </c>
      <c r="C18" s="38" t="s">
        <v>12</v>
      </c>
      <c r="D18" s="38"/>
      <c r="E18" s="21"/>
      <c r="F18" s="21"/>
      <c r="G18" s="21"/>
      <c r="H18" s="21"/>
      <c r="I18" s="38"/>
      <c r="J18" s="20">
        <f>J25+J19</f>
        <v>16.3</v>
      </c>
      <c r="K18" s="20">
        <f t="shared" ref="K18:L18" si="2">K25+K19</f>
        <v>17</v>
      </c>
      <c r="L18" s="20">
        <f t="shared" si="2"/>
        <v>17.100000000000001</v>
      </c>
      <c r="M18" s="22">
        <f t="shared" ref="M18:N18" si="3">M25</f>
        <v>0</v>
      </c>
      <c r="N18" s="22">
        <f t="shared" si="3"/>
        <v>0</v>
      </c>
      <c r="O18" s="42"/>
    </row>
    <row r="19" spans="1:15" s="23" customFormat="1" ht="43.5" customHeight="1" x14ac:dyDescent="0.2">
      <c r="A19" s="24" t="s">
        <v>81</v>
      </c>
      <c r="B19" s="49">
        <v>902</v>
      </c>
      <c r="C19" s="38" t="s">
        <v>12</v>
      </c>
      <c r="D19" s="38" t="s">
        <v>15</v>
      </c>
      <c r="E19" s="25"/>
      <c r="F19" s="25"/>
      <c r="G19" s="25"/>
      <c r="H19" s="25"/>
      <c r="I19" s="26"/>
      <c r="J19" s="22">
        <f>J20</f>
        <v>1.9</v>
      </c>
      <c r="K19" s="22">
        <f t="shared" ref="K19:L19" si="4">K20</f>
        <v>2</v>
      </c>
      <c r="L19" s="22">
        <f t="shared" si="4"/>
        <v>2.1</v>
      </c>
      <c r="M19" s="22" t="e">
        <f>#REF!+#REF!+#REF!+#REF!+M20+#REF!</f>
        <v>#REF!</v>
      </c>
      <c r="N19" s="22" t="e">
        <f>#REF!+#REF!+#REF!+#REF!+N20+#REF!</f>
        <v>#REF!</v>
      </c>
      <c r="O19" s="27"/>
    </row>
    <row r="20" spans="1:15" s="23" customFormat="1" ht="34.5" customHeight="1" x14ac:dyDescent="0.2">
      <c r="A20" s="28" t="s">
        <v>83</v>
      </c>
      <c r="B20" s="29">
        <v>902</v>
      </c>
      <c r="C20" s="30" t="s">
        <v>12</v>
      </c>
      <c r="D20" s="31" t="s">
        <v>15</v>
      </c>
      <c r="E20" s="31" t="s">
        <v>67</v>
      </c>
      <c r="F20" s="31"/>
      <c r="G20" s="31"/>
      <c r="H20" s="31"/>
      <c r="I20" s="32"/>
      <c r="J20" s="106">
        <f>J21</f>
        <v>1.9</v>
      </c>
      <c r="K20" s="106">
        <f t="shared" ref="K20:N21" si="5">K21</f>
        <v>2</v>
      </c>
      <c r="L20" s="106">
        <f t="shared" si="5"/>
        <v>2.1</v>
      </c>
      <c r="M20" s="107"/>
      <c r="N20" s="107"/>
      <c r="O20" s="27"/>
    </row>
    <row r="21" spans="1:15" s="23" customFormat="1" ht="30" customHeight="1" x14ac:dyDescent="0.2">
      <c r="A21" s="28" t="s">
        <v>84</v>
      </c>
      <c r="B21" s="29">
        <v>902</v>
      </c>
      <c r="C21" s="30" t="s">
        <v>12</v>
      </c>
      <c r="D21" s="31" t="s">
        <v>15</v>
      </c>
      <c r="E21" s="31" t="s">
        <v>67</v>
      </c>
      <c r="F21" s="31" t="s">
        <v>17</v>
      </c>
      <c r="G21" s="31"/>
      <c r="H21" s="31"/>
      <c r="I21" s="32"/>
      <c r="J21" s="106">
        <f>J22</f>
        <v>1.9</v>
      </c>
      <c r="K21" s="106">
        <f t="shared" si="5"/>
        <v>2</v>
      </c>
      <c r="L21" s="106">
        <f t="shared" si="5"/>
        <v>2.1</v>
      </c>
      <c r="M21" s="106">
        <f t="shared" si="5"/>
        <v>0</v>
      </c>
      <c r="N21" s="106">
        <f t="shared" si="5"/>
        <v>0</v>
      </c>
      <c r="O21" s="27"/>
    </row>
    <row r="22" spans="1:15" s="23" customFormat="1" ht="77.25" customHeight="1" x14ac:dyDescent="0.2">
      <c r="A22" s="33" t="s">
        <v>40</v>
      </c>
      <c r="B22" s="34">
        <v>902</v>
      </c>
      <c r="C22" s="35" t="s">
        <v>12</v>
      </c>
      <c r="D22" s="35" t="s">
        <v>15</v>
      </c>
      <c r="E22" s="36" t="s">
        <v>67</v>
      </c>
      <c r="F22" s="36" t="s">
        <v>17</v>
      </c>
      <c r="G22" s="36" t="s">
        <v>27</v>
      </c>
      <c r="H22" s="37" t="s">
        <v>62</v>
      </c>
      <c r="I22" s="38"/>
      <c r="J22" s="22">
        <f t="shared" ref="J22:L23" si="6">J23</f>
        <v>1.9</v>
      </c>
      <c r="K22" s="22">
        <f t="shared" si="6"/>
        <v>2</v>
      </c>
      <c r="L22" s="22">
        <f t="shared" si="6"/>
        <v>2.1</v>
      </c>
      <c r="M22" s="108"/>
      <c r="O22" s="42"/>
    </row>
    <row r="23" spans="1:15" s="23" customFormat="1" ht="34.5" customHeight="1" x14ac:dyDescent="0.2">
      <c r="A23" s="39" t="s">
        <v>46</v>
      </c>
      <c r="B23" s="34">
        <v>902</v>
      </c>
      <c r="C23" s="35" t="s">
        <v>12</v>
      </c>
      <c r="D23" s="35" t="s">
        <v>15</v>
      </c>
      <c r="E23" s="36" t="s">
        <v>67</v>
      </c>
      <c r="F23" s="36" t="s">
        <v>17</v>
      </c>
      <c r="G23" s="36" t="s">
        <v>27</v>
      </c>
      <c r="H23" s="37" t="s">
        <v>62</v>
      </c>
      <c r="I23" s="38" t="s">
        <v>44</v>
      </c>
      <c r="J23" s="22">
        <f t="shared" si="6"/>
        <v>1.9</v>
      </c>
      <c r="K23" s="22">
        <f t="shared" si="6"/>
        <v>2</v>
      </c>
      <c r="L23" s="22">
        <f t="shared" si="6"/>
        <v>2.1</v>
      </c>
      <c r="M23" s="108"/>
      <c r="O23" s="42"/>
    </row>
    <row r="24" spans="1:15" s="23" customFormat="1" ht="32.25" customHeight="1" x14ac:dyDescent="0.2">
      <c r="A24" s="39" t="s">
        <v>47</v>
      </c>
      <c r="B24" s="34">
        <v>902</v>
      </c>
      <c r="C24" s="35" t="s">
        <v>12</v>
      </c>
      <c r="D24" s="35" t="s">
        <v>15</v>
      </c>
      <c r="E24" s="36" t="s">
        <v>67</v>
      </c>
      <c r="F24" s="36" t="s">
        <v>17</v>
      </c>
      <c r="G24" s="36" t="s">
        <v>27</v>
      </c>
      <c r="H24" s="37" t="s">
        <v>62</v>
      </c>
      <c r="I24" s="38" t="s">
        <v>45</v>
      </c>
      <c r="J24" s="22">
        <v>1.9</v>
      </c>
      <c r="K24" s="22">
        <v>2</v>
      </c>
      <c r="L24" s="22">
        <v>2.1</v>
      </c>
      <c r="M24" s="108"/>
      <c r="O24" s="42"/>
    </row>
    <row r="25" spans="1:15" s="23" customFormat="1" ht="18" customHeight="1" x14ac:dyDescent="0.2">
      <c r="A25" s="40" t="s">
        <v>19</v>
      </c>
      <c r="B25" s="34">
        <v>902</v>
      </c>
      <c r="C25" s="38" t="s">
        <v>12</v>
      </c>
      <c r="D25" s="38" t="s">
        <v>20</v>
      </c>
      <c r="E25" s="38"/>
      <c r="F25" s="38"/>
      <c r="G25" s="38"/>
      <c r="H25" s="38"/>
      <c r="I25" s="38"/>
      <c r="J25" s="41">
        <f t="shared" ref="J25:L29" si="7">J26</f>
        <v>14.4</v>
      </c>
      <c r="K25" s="41">
        <f t="shared" si="7"/>
        <v>15</v>
      </c>
      <c r="L25" s="41">
        <f t="shared" si="7"/>
        <v>15</v>
      </c>
      <c r="M25" s="42"/>
      <c r="O25" s="42"/>
    </row>
    <row r="26" spans="1:15" s="23" customFormat="1" ht="24" x14ac:dyDescent="0.2">
      <c r="A26" s="40" t="s">
        <v>76</v>
      </c>
      <c r="B26" s="34">
        <v>902</v>
      </c>
      <c r="C26" s="38" t="s">
        <v>12</v>
      </c>
      <c r="D26" s="38" t="s">
        <v>20</v>
      </c>
      <c r="E26" s="43" t="s">
        <v>63</v>
      </c>
      <c r="F26" s="43"/>
      <c r="G26" s="43"/>
      <c r="H26" s="43"/>
      <c r="I26" s="38"/>
      <c r="J26" s="41">
        <f t="shared" si="7"/>
        <v>14.4</v>
      </c>
      <c r="K26" s="41">
        <f t="shared" si="7"/>
        <v>15</v>
      </c>
      <c r="L26" s="41">
        <f t="shared" si="7"/>
        <v>15</v>
      </c>
      <c r="M26" s="42"/>
      <c r="O26" s="109"/>
    </row>
    <row r="27" spans="1:15" s="23" customFormat="1" ht="24" x14ac:dyDescent="0.2">
      <c r="A27" s="40" t="s">
        <v>77</v>
      </c>
      <c r="B27" s="44">
        <v>902</v>
      </c>
      <c r="C27" s="38" t="s">
        <v>12</v>
      </c>
      <c r="D27" s="38" t="s">
        <v>20</v>
      </c>
      <c r="E27" s="43" t="s">
        <v>63</v>
      </c>
      <c r="F27" s="43" t="s">
        <v>14</v>
      </c>
      <c r="G27" s="43"/>
      <c r="H27" s="43"/>
      <c r="I27" s="38"/>
      <c r="J27" s="41">
        <f t="shared" si="7"/>
        <v>14.4</v>
      </c>
      <c r="K27" s="41">
        <f t="shared" si="7"/>
        <v>15</v>
      </c>
      <c r="L27" s="41">
        <f t="shared" si="7"/>
        <v>15</v>
      </c>
      <c r="M27" s="42"/>
      <c r="O27" s="42"/>
    </row>
    <row r="28" spans="1:15" s="23" customFormat="1" x14ac:dyDescent="0.2">
      <c r="A28" s="40" t="s">
        <v>89</v>
      </c>
      <c r="B28" s="34">
        <v>902</v>
      </c>
      <c r="C28" s="38" t="s">
        <v>12</v>
      </c>
      <c r="D28" s="38" t="s">
        <v>20</v>
      </c>
      <c r="E28" s="43" t="s">
        <v>63</v>
      </c>
      <c r="F28" s="43" t="s">
        <v>14</v>
      </c>
      <c r="G28" s="43" t="s">
        <v>27</v>
      </c>
      <c r="H28" s="43" t="s">
        <v>64</v>
      </c>
      <c r="I28" s="38"/>
      <c r="J28" s="22">
        <f t="shared" si="7"/>
        <v>14.4</v>
      </c>
      <c r="K28" s="22">
        <f t="shared" si="7"/>
        <v>15</v>
      </c>
      <c r="L28" s="22">
        <f t="shared" si="7"/>
        <v>15</v>
      </c>
      <c r="M28" s="42"/>
      <c r="O28" s="110"/>
    </row>
    <row r="29" spans="1:15" s="23" customFormat="1" ht="24" customHeight="1" x14ac:dyDescent="0.2">
      <c r="A29" s="40" t="s">
        <v>48</v>
      </c>
      <c r="B29" s="34">
        <v>902</v>
      </c>
      <c r="C29" s="38" t="s">
        <v>12</v>
      </c>
      <c r="D29" s="38" t="s">
        <v>20</v>
      </c>
      <c r="E29" s="43" t="s">
        <v>63</v>
      </c>
      <c r="F29" s="43" t="s">
        <v>14</v>
      </c>
      <c r="G29" s="43" t="s">
        <v>27</v>
      </c>
      <c r="H29" s="43" t="s">
        <v>64</v>
      </c>
      <c r="I29" s="38" t="s">
        <v>49</v>
      </c>
      <c r="J29" s="22">
        <f t="shared" si="7"/>
        <v>14.4</v>
      </c>
      <c r="K29" s="22">
        <f t="shared" si="7"/>
        <v>15</v>
      </c>
      <c r="L29" s="22">
        <f t="shared" si="7"/>
        <v>15</v>
      </c>
      <c r="M29" s="42"/>
      <c r="O29" s="42"/>
    </row>
    <row r="30" spans="1:15" s="23" customFormat="1" ht="22.5" customHeight="1" x14ac:dyDescent="0.2">
      <c r="A30" s="40" t="s">
        <v>34</v>
      </c>
      <c r="B30" s="34">
        <v>902</v>
      </c>
      <c r="C30" s="38" t="s">
        <v>12</v>
      </c>
      <c r="D30" s="38" t="s">
        <v>20</v>
      </c>
      <c r="E30" s="43" t="s">
        <v>63</v>
      </c>
      <c r="F30" s="43" t="s">
        <v>14</v>
      </c>
      <c r="G30" s="43" t="s">
        <v>27</v>
      </c>
      <c r="H30" s="43" t="s">
        <v>64</v>
      </c>
      <c r="I30" s="38" t="s">
        <v>33</v>
      </c>
      <c r="J30" s="45">
        <v>14.4</v>
      </c>
      <c r="K30" s="46">
        <v>15</v>
      </c>
      <c r="L30" s="46">
        <v>15</v>
      </c>
      <c r="M30" s="42"/>
      <c r="O30" s="42"/>
    </row>
    <row r="31" spans="1:15" s="23" customFormat="1" ht="21.75" customHeight="1" x14ac:dyDescent="0.2">
      <c r="A31" s="40" t="s">
        <v>85</v>
      </c>
      <c r="B31" s="34">
        <v>902</v>
      </c>
      <c r="C31" s="38" t="s">
        <v>13</v>
      </c>
      <c r="D31" s="38"/>
      <c r="E31" s="43"/>
      <c r="F31" s="43"/>
      <c r="G31" s="43"/>
      <c r="H31" s="43"/>
      <c r="I31" s="38"/>
      <c r="J31" s="45">
        <f>J32</f>
        <v>356.3</v>
      </c>
      <c r="K31" s="45">
        <f t="shared" ref="K31:L31" si="8">K32</f>
        <v>391</v>
      </c>
      <c r="L31" s="45">
        <f t="shared" si="8"/>
        <v>425.79999999999995</v>
      </c>
      <c r="M31" s="42"/>
      <c r="O31" s="42"/>
    </row>
    <row r="32" spans="1:15" s="23" customFormat="1" ht="23.25" customHeight="1" x14ac:dyDescent="0.2">
      <c r="A32" s="40" t="s">
        <v>86</v>
      </c>
      <c r="B32" s="34">
        <v>902</v>
      </c>
      <c r="C32" s="38" t="s">
        <v>13</v>
      </c>
      <c r="D32" s="38" t="s">
        <v>21</v>
      </c>
      <c r="E32" s="43"/>
      <c r="F32" s="43"/>
      <c r="G32" s="43"/>
      <c r="H32" s="43"/>
      <c r="I32" s="38"/>
      <c r="J32" s="45">
        <f t="shared" ref="J32:L34" si="9">J33</f>
        <v>356.3</v>
      </c>
      <c r="K32" s="45">
        <f t="shared" si="9"/>
        <v>391</v>
      </c>
      <c r="L32" s="45">
        <f t="shared" si="9"/>
        <v>425.79999999999995</v>
      </c>
      <c r="M32" s="42"/>
      <c r="O32" s="111"/>
    </row>
    <row r="33" spans="1:15" s="23" customFormat="1" ht="35.25" customHeight="1" x14ac:dyDescent="0.2">
      <c r="A33" s="39" t="s">
        <v>76</v>
      </c>
      <c r="B33" s="34">
        <v>902</v>
      </c>
      <c r="C33" s="38" t="s">
        <v>13</v>
      </c>
      <c r="D33" s="38" t="s">
        <v>21</v>
      </c>
      <c r="E33" s="43" t="s">
        <v>63</v>
      </c>
      <c r="F33" s="43"/>
      <c r="G33" s="43"/>
      <c r="H33" s="43"/>
      <c r="I33" s="38"/>
      <c r="J33" s="45">
        <f t="shared" si="9"/>
        <v>356.3</v>
      </c>
      <c r="K33" s="45">
        <f t="shared" si="9"/>
        <v>391</v>
      </c>
      <c r="L33" s="45">
        <f t="shared" si="9"/>
        <v>425.79999999999995</v>
      </c>
      <c r="M33" s="42"/>
      <c r="O33" s="42"/>
    </row>
    <row r="34" spans="1:15" s="23" customFormat="1" ht="45" customHeight="1" x14ac:dyDescent="0.2">
      <c r="A34" s="39" t="s">
        <v>77</v>
      </c>
      <c r="B34" s="34">
        <v>902</v>
      </c>
      <c r="C34" s="38" t="s">
        <v>13</v>
      </c>
      <c r="D34" s="38" t="s">
        <v>21</v>
      </c>
      <c r="E34" s="43" t="s">
        <v>63</v>
      </c>
      <c r="F34" s="43" t="s">
        <v>14</v>
      </c>
      <c r="G34" s="43"/>
      <c r="H34" s="43"/>
      <c r="I34" s="38"/>
      <c r="J34" s="45">
        <f>J35</f>
        <v>356.3</v>
      </c>
      <c r="K34" s="45">
        <f t="shared" si="9"/>
        <v>391</v>
      </c>
      <c r="L34" s="45">
        <f t="shared" si="9"/>
        <v>425.79999999999995</v>
      </c>
      <c r="M34" s="42"/>
      <c r="O34" s="42"/>
    </row>
    <row r="35" spans="1:15" s="23" customFormat="1" ht="33" customHeight="1" x14ac:dyDescent="0.2">
      <c r="A35" s="40" t="s">
        <v>88</v>
      </c>
      <c r="B35" s="34">
        <v>902</v>
      </c>
      <c r="C35" s="38" t="s">
        <v>13</v>
      </c>
      <c r="D35" s="38" t="s">
        <v>21</v>
      </c>
      <c r="E35" s="43" t="s">
        <v>63</v>
      </c>
      <c r="F35" s="43" t="s">
        <v>14</v>
      </c>
      <c r="G35" s="43" t="s">
        <v>27</v>
      </c>
      <c r="H35" s="43" t="s">
        <v>87</v>
      </c>
      <c r="I35" s="38"/>
      <c r="J35" s="45">
        <f>J36+J38</f>
        <v>356.3</v>
      </c>
      <c r="K35" s="45">
        <f t="shared" ref="K35:L35" si="10">K36+K38</f>
        <v>391</v>
      </c>
      <c r="L35" s="45">
        <f t="shared" si="10"/>
        <v>425.79999999999995</v>
      </c>
      <c r="M35" s="42"/>
      <c r="O35" s="42"/>
    </row>
    <row r="36" spans="1:15" s="23" customFormat="1" ht="57.75" customHeight="1" x14ac:dyDescent="0.2">
      <c r="A36" s="40" t="s">
        <v>50</v>
      </c>
      <c r="B36" s="34">
        <v>902</v>
      </c>
      <c r="C36" s="38" t="s">
        <v>13</v>
      </c>
      <c r="D36" s="38" t="s">
        <v>21</v>
      </c>
      <c r="E36" s="43" t="s">
        <v>63</v>
      </c>
      <c r="F36" s="43" t="s">
        <v>14</v>
      </c>
      <c r="G36" s="43" t="s">
        <v>27</v>
      </c>
      <c r="H36" s="43" t="s">
        <v>87</v>
      </c>
      <c r="I36" s="38" t="s">
        <v>42</v>
      </c>
      <c r="J36" s="45">
        <f>J37</f>
        <v>301.2</v>
      </c>
      <c r="K36" s="45">
        <f t="shared" ref="K36:L36" si="11">K37</f>
        <v>301.2</v>
      </c>
      <c r="L36" s="45">
        <f t="shared" si="11"/>
        <v>301.2</v>
      </c>
      <c r="M36" s="42"/>
      <c r="O36" s="42"/>
    </row>
    <row r="37" spans="1:15" s="23" customFormat="1" ht="39.75" customHeight="1" x14ac:dyDescent="0.2">
      <c r="A37" s="40" t="s">
        <v>43</v>
      </c>
      <c r="B37" s="34">
        <v>902</v>
      </c>
      <c r="C37" s="38" t="s">
        <v>13</v>
      </c>
      <c r="D37" s="38" t="s">
        <v>21</v>
      </c>
      <c r="E37" s="43" t="s">
        <v>63</v>
      </c>
      <c r="F37" s="43" t="s">
        <v>14</v>
      </c>
      <c r="G37" s="43" t="s">
        <v>27</v>
      </c>
      <c r="H37" s="43" t="s">
        <v>87</v>
      </c>
      <c r="I37" s="38" t="s">
        <v>41</v>
      </c>
      <c r="J37" s="45">
        <v>301.2</v>
      </c>
      <c r="K37" s="45">
        <v>301.2</v>
      </c>
      <c r="L37" s="45">
        <v>301.2</v>
      </c>
      <c r="M37" s="42"/>
      <c r="O37" s="42"/>
    </row>
    <row r="38" spans="1:15" s="23" customFormat="1" ht="24" x14ac:dyDescent="0.2">
      <c r="A38" s="24" t="s">
        <v>46</v>
      </c>
      <c r="B38" s="34">
        <v>902</v>
      </c>
      <c r="C38" s="38" t="s">
        <v>13</v>
      </c>
      <c r="D38" s="38" t="s">
        <v>21</v>
      </c>
      <c r="E38" s="43" t="s">
        <v>63</v>
      </c>
      <c r="F38" s="43" t="s">
        <v>14</v>
      </c>
      <c r="G38" s="43" t="s">
        <v>27</v>
      </c>
      <c r="H38" s="43" t="s">
        <v>87</v>
      </c>
      <c r="I38" s="38" t="s">
        <v>44</v>
      </c>
      <c r="J38" s="45">
        <f>J39</f>
        <v>55.1</v>
      </c>
      <c r="K38" s="45">
        <f>K39</f>
        <v>89.8</v>
      </c>
      <c r="L38" s="45">
        <f>L39</f>
        <v>124.6</v>
      </c>
      <c r="M38" s="42"/>
      <c r="O38" s="42"/>
    </row>
    <row r="39" spans="1:15" s="23" customFormat="1" ht="24" x14ac:dyDescent="0.2">
      <c r="A39" s="24" t="s">
        <v>47</v>
      </c>
      <c r="B39" s="34">
        <v>902</v>
      </c>
      <c r="C39" s="38" t="s">
        <v>13</v>
      </c>
      <c r="D39" s="38" t="s">
        <v>21</v>
      </c>
      <c r="E39" s="43" t="s">
        <v>63</v>
      </c>
      <c r="F39" s="43" t="s">
        <v>14</v>
      </c>
      <c r="G39" s="43" t="s">
        <v>27</v>
      </c>
      <c r="H39" s="43" t="s">
        <v>87</v>
      </c>
      <c r="I39" s="38" t="s">
        <v>45</v>
      </c>
      <c r="J39" s="45">
        <v>55.1</v>
      </c>
      <c r="K39" s="45">
        <v>89.8</v>
      </c>
      <c r="L39" s="45">
        <v>124.6</v>
      </c>
      <c r="M39" s="42"/>
      <c r="O39" s="42"/>
    </row>
    <row r="40" spans="1:15" s="23" customFormat="1" ht="35.25" customHeight="1" x14ac:dyDescent="0.2">
      <c r="A40" s="40" t="s">
        <v>31</v>
      </c>
      <c r="B40" s="34">
        <v>902</v>
      </c>
      <c r="C40" s="38" t="s">
        <v>21</v>
      </c>
      <c r="D40" s="38"/>
      <c r="E40" s="38"/>
      <c r="F40" s="38"/>
      <c r="G40" s="38"/>
      <c r="H40" s="38"/>
      <c r="I40" s="38"/>
      <c r="J40" s="22">
        <f t="shared" ref="J40:L42" si="12">J41</f>
        <v>30.700000000000003</v>
      </c>
      <c r="K40" s="22">
        <f t="shared" si="12"/>
        <v>0</v>
      </c>
      <c r="L40" s="22">
        <f t="shared" si="12"/>
        <v>0</v>
      </c>
      <c r="M40" s="42"/>
      <c r="O40" s="42"/>
    </row>
    <row r="41" spans="1:15" s="23" customFormat="1" ht="51" customHeight="1" x14ac:dyDescent="0.2">
      <c r="A41" s="40" t="s">
        <v>57</v>
      </c>
      <c r="B41" s="34">
        <v>902</v>
      </c>
      <c r="C41" s="38" t="s">
        <v>21</v>
      </c>
      <c r="D41" s="38" t="s">
        <v>22</v>
      </c>
      <c r="E41" s="38"/>
      <c r="F41" s="38"/>
      <c r="G41" s="38"/>
      <c r="H41" s="38"/>
      <c r="I41" s="38"/>
      <c r="J41" s="22">
        <f t="shared" si="12"/>
        <v>30.700000000000003</v>
      </c>
      <c r="K41" s="22">
        <f t="shared" si="12"/>
        <v>0</v>
      </c>
      <c r="L41" s="22">
        <f t="shared" si="12"/>
        <v>0</v>
      </c>
      <c r="M41" s="42"/>
      <c r="O41" s="42"/>
    </row>
    <row r="42" spans="1:15" s="23" customFormat="1" ht="24" x14ac:dyDescent="0.2">
      <c r="A42" s="40" t="s">
        <v>76</v>
      </c>
      <c r="B42" s="34">
        <v>902</v>
      </c>
      <c r="C42" s="38" t="s">
        <v>21</v>
      </c>
      <c r="D42" s="38" t="s">
        <v>22</v>
      </c>
      <c r="E42" s="43">
        <v>89</v>
      </c>
      <c r="F42" s="47"/>
      <c r="G42" s="47"/>
      <c r="H42" s="47"/>
      <c r="I42" s="38"/>
      <c r="J42" s="22">
        <f t="shared" si="12"/>
        <v>30.700000000000003</v>
      </c>
      <c r="K42" s="22">
        <f t="shared" si="12"/>
        <v>0</v>
      </c>
      <c r="L42" s="22">
        <f t="shared" si="12"/>
        <v>0</v>
      </c>
      <c r="M42" s="42"/>
      <c r="O42" s="109"/>
    </row>
    <row r="43" spans="1:15" s="23" customFormat="1" ht="24" x14ac:dyDescent="0.2">
      <c r="A43" s="40" t="s">
        <v>77</v>
      </c>
      <c r="B43" s="34">
        <v>902</v>
      </c>
      <c r="C43" s="38" t="s">
        <v>21</v>
      </c>
      <c r="D43" s="38" t="s">
        <v>22</v>
      </c>
      <c r="E43" s="43" t="s">
        <v>63</v>
      </c>
      <c r="F43" s="43" t="s">
        <v>14</v>
      </c>
      <c r="G43" s="43" t="s">
        <v>27</v>
      </c>
      <c r="H43" s="47"/>
      <c r="I43" s="38"/>
      <c r="J43" s="22">
        <f>J44+J47</f>
        <v>30.700000000000003</v>
      </c>
      <c r="K43" s="22">
        <f>K44+K47</f>
        <v>0</v>
      </c>
      <c r="L43" s="22">
        <f>L44+L47</f>
        <v>0</v>
      </c>
      <c r="M43" s="42"/>
      <c r="O43" s="42"/>
    </row>
    <row r="44" spans="1:15" s="23" customFormat="1" ht="21" customHeight="1" x14ac:dyDescent="0.2">
      <c r="A44" s="48" t="s">
        <v>89</v>
      </c>
      <c r="B44" s="34">
        <v>902</v>
      </c>
      <c r="C44" s="38" t="s">
        <v>21</v>
      </c>
      <c r="D44" s="38" t="s">
        <v>22</v>
      </c>
      <c r="E44" s="43" t="s">
        <v>63</v>
      </c>
      <c r="F44" s="43" t="s">
        <v>14</v>
      </c>
      <c r="G44" s="43" t="s">
        <v>27</v>
      </c>
      <c r="H44" s="43" t="s">
        <v>64</v>
      </c>
      <c r="I44" s="38"/>
      <c r="J44" s="22">
        <f>J45</f>
        <v>0.6</v>
      </c>
      <c r="K44" s="22">
        <f t="shared" ref="K44:L44" si="13">K45</f>
        <v>0</v>
      </c>
      <c r="L44" s="22">
        <f t="shared" si="13"/>
        <v>0</v>
      </c>
      <c r="M44" s="42"/>
      <c r="O44" s="112"/>
    </row>
    <row r="45" spans="1:15" s="23" customFormat="1" ht="24" x14ac:dyDescent="0.2">
      <c r="A45" s="24" t="s">
        <v>46</v>
      </c>
      <c r="B45" s="34">
        <v>902</v>
      </c>
      <c r="C45" s="38" t="s">
        <v>21</v>
      </c>
      <c r="D45" s="38" t="s">
        <v>22</v>
      </c>
      <c r="E45" s="43" t="s">
        <v>63</v>
      </c>
      <c r="F45" s="43" t="s">
        <v>14</v>
      </c>
      <c r="G45" s="43" t="s">
        <v>27</v>
      </c>
      <c r="H45" s="43" t="s">
        <v>64</v>
      </c>
      <c r="I45" s="38" t="s">
        <v>44</v>
      </c>
      <c r="J45" s="49">
        <f>J46</f>
        <v>0.6</v>
      </c>
      <c r="K45" s="49">
        <f>K46</f>
        <v>0</v>
      </c>
      <c r="L45" s="49">
        <f>L46</f>
        <v>0</v>
      </c>
      <c r="M45" s="42"/>
      <c r="O45" s="42"/>
    </row>
    <row r="46" spans="1:15" s="23" customFormat="1" ht="24" customHeight="1" x14ac:dyDescent="0.2">
      <c r="A46" s="24" t="s">
        <v>47</v>
      </c>
      <c r="B46" s="34">
        <v>902</v>
      </c>
      <c r="C46" s="38" t="s">
        <v>21</v>
      </c>
      <c r="D46" s="38" t="s">
        <v>22</v>
      </c>
      <c r="E46" s="43" t="s">
        <v>63</v>
      </c>
      <c r="F46" s="43" t="s">
        <v>14</v>
      </c>
      <c r="G46" s="43" t="s">
        <v>27</v>
      </c>
      <c r="H46" s="43" t="s">
        <v>64</v>
      </c>
      <c r="I46" s="38" t="s">
        <v>45</v>
      </c>
      <c r="J46" s="50">
        <v>0.6</v>
      </c>
      <c r="K46" s="50">
        <v>0</v>
      </c>
      <c r="L46" s="50">
        <v>0</v>
      </c>
      <c r="M46" s="42"/>
      <c r="O46" s="42"/>
    </row>
    <row r="47" spans="1:15" s="23" customFormat="1" ht="16.5" customHeight="1" x14ac:dyDescent="0.2">
      <c r="A47" s="51" t="s">
        <v>91</v>
      </c>
      <c r="B47" s="34">
        <v>902</v>
      </c>
      <c r="C47" s="38" t="s">
        <v>21</v>
      </c>
      <c r="D47" s="38" t="s">
        <v>22</v>
      </c>
      <c r="E47" s="43" t="s">
        <v>63</v>
      </c>
      <c r="F47" s="43" t="s">
        <v>14</v>
      </c>
      <c r="G47" s="43" t="s">
        <v>27</v>
      </c>
      <c r="H47" s="43" t="s">
        <v>90</v>
      </c>
      <c r="I47" s="38"/>
      <c r="J47" s="50">
        <f>J48</f>
        <v>30.1</v>
      </c>
      <c r="K47" s="50">
        <f t="shared" ref="K47:L47" si="14">K48</f>
        <v>0</v>
      </c>
      <c r="L47" s="50">
        <f t="shared" si="14"/>
        <v>0</v>
      </c>
      <c r="M47" s="42"/>
      <c r="O47" s="42"/>
    </row>
    <row r="48" spans="1:15" s="23" customFormat="1" ht="27.75" customHeight="1" x14ac:dyDescent="0.2">
      <c r="A48" s="51" t="s">
        <v>46</v>
      </c>
      <c r="B48" s="34">
        <v>902</v>
      </c>
      <c r="C48" s="38" t="s">
        <v>21</v>
      </c>
      <c r="D48" s="38" t="s">
        <v>15</v>
      </c>
      <c r="E48" s="43" t="s">
        <v>63</v>
      </c>
      <c r="F48" s="43" t="s">
        <v>14</v>
      </c>
      <c r="G48" s="43" t="s">
        <v>27</v>
      </c>
      <c r="H48" s="43" t="s">
        <v>90</v>
      </c>
      <c r="I48" s="38" t="s">
        <v>44</v>
      </c>
      <c r="J48" s="50">
        <f>J49</f>
        <v>30.1</v>
      </c>
      <c r="K48" s="50"/>
      <c r="L48" s="50"/>
      <c r="M48" s="42"/>
      <c r="O48" s="42"/>
    </row>
    <row r="49" spans="1:15" s="23" customFormat="1" ht="24.75" customHeight="1" x14ac:dyDescent="0.2">
      <c r="A49" s="51" t="s">
        <v>47</v>
      </c>
      <c r="B49" s="34">
        <v>902</v>
      </c>
      <c r="C49" s="38" t="s">
        <v>21</v>
      </c>
      <c r="D49" s="38" t="s">
        <v>15</v>
      </c>
      <c r="E49" s="43" t="s">
        <v>63</v>
      </c>
      <c r="F49" s="43" t="s">
        <v>14</v>
      </c>
      <c r="G49" s="43" t="s">
        <v>27</v>
      </c>
      <c r="H49" s="43" t="s">
        <v>90</v>
      </c>
      <c r="I49" s="38" t="s">
        <v>45</v>
      </c>
      <c r="J49" s="50">
        <v>30.1</v>
      </c>
      <c r="K49" s="50">
        <v>0</v>
      </c>
      <c r="L49" s="50">
        <v>0</v>
      </c>
      <c r="M49" s="42"/>
      <c r="O49" s="42"/>
    </row>
    <row r="50" spans="1:15" s="23" customFormat="1" ht="15" customHeight="1" x14ac:dyDescent="0.2">
      <c r="A50" s="52" t="s">
        <v>2</v>
      </c>
      <c r="B50" s="34">
        <v>902</v>
      </c>
      <c r="C50" s="38" t="s">
        <v>18</v>
      </c>
      <c r="D50" s="38"/>
      <c r="E50" s="47"/>
      <c r="F50" s="47"/>
      <c r="G50" s="47"/>
      <c r="H50" s="47"/>
      <c r="I50" s="38"/>
      <c r="J50" s="45">
        <f>J51</f>
        <v>6476.9000000000005</v>
      </c>
      <c r="K50" s="45">
        <f>K51</f>
        <v>2034.4</v>
      </c>
      <c r="L50" s="45">
        <f>L51</f>
        <v>2055.4</v>
      </c>
      <c r="M50" s="42"/>
      <c r="O50" s="42"/>
    </row>
    <row r="51" spans="1:15" s="23" customFormat="1" ht="21" customHeight="1" x14ac:dyDescent="0.2">
      <c r="A51" s="52" t="s">
        <v>92</v>
      </c>
      <c r="B51" s="34">
        <v>902</v>
      </c>
      <c r="C51" s="38" t="s">
        <v>18</v>
      </c>
      <c r="D51" s="38" t="s">
        <v>21</v>
      </c>
      <c r="E51" s="53"/>
      <c r="F51" s="53"/>
      <c r="G51" s="53"/>
      <c r="H51" s="53"/>
      <c r="I51" s="38"/>
      <c r="J51" s="41">
        <f>J52+J57+J69</f>
        <v>6476.9000000000005</v>
      </c>
      <c r="K51" s="41">
        <f t="shared" ref="K51:L51" si="15">K52+K57+K69</f>
        <v>2034.4</v>
      </c>
      <c r="L51" s="41">
        <f t="shared" si="15"/>
        <v>2055.4</v>
      </c>
      <c r="M51" s="42"/>
      <c r="O51" s="42"/>
    </row>
    <row r="52" spans="1:15" s="23" customFormat="1" ht="51.75" customHeight="1" x14ac:dyDescent="0.2">
      <c r="A52" s="39" t="s">
        <v>94</v>
      </c>
      <c r="B52" s="34">
        <v>902</v>
      </c>
      <c r="C52" s="38" t="s">
        <v>18</v>
      </c>
      <c r="D52" s="38" t="s">
        <v>21</v>
      </c>
      <c r="E52" s="53" t="s">
        <v>32</v>
      </c>
      <c r="F52" s="53"/>
      <c r="G52" s="53"/>
      <c r="H52" s="53"/>
      <c r="I52" s="38"/>
      <c r="J52" s="41">
        <f>J53</f>
        <v>40</v>
      </c>
      <c r="K52" s="41">
        <f t="shared" ref="K52:L52" si="16">K53</f>
        <v>35</v>
      </c>
      <c r="L52" s="41">
        <f t="shared" si="16"/>
        <v>35</v>
      </c>
      <c r="M52" s="42"/>
      <c r="O52" s="42"/>
    </row>
    <row r="53" spans="1:15" s="23" customFormat="1" ht="29.25" customHeight="1" x14ac:dyDescent="0.2">
      <c r="A53" s="39" t="s">
        <v>93</v>
      </c>
      <c r="B53" s="34">
        <v>902</v>
      </c>
      <c r="C53" s="38" t="s">
        <v>18</v>
      </c>
      <c r="D53" s="38" t="s">
        <v>21</v>
      </c>
      <c r="E53" s="53" t="s">
        <v>32</v>
      </c>
      <c r="F53" s="53" t="s">
        <v>58</v>
      </c>
      <c r="G53" s="53" t="s">
        <v>12</v>
      </c>
      <c r="H53" s="53"/>
      <c r="I53" s="38"/>
      <c r="J53" s="41">
        <f>J54</f>
        <v>40</v>
      </c>
      <c r="K53" s="41">
        <f t="shared" ref="K53:L53" si="17">K54</f>
        <v>35</v>
      </c>
      <c r="L53" s="41">
        <f t="shared" si="17"/>
        <v>35</v>
      </c>
      <c r="M53" s="42"/>
      <c r="O53" s="42"/>
    </row>
    <row r="54" spans="1:15" s="23" customFormat="1" ht="24.75" customHeight="1" x14ac:dyDescent="0.2">
      <c r="A54" s="54" t="s">
        <v>96</v>
      </c>
      <c r="B54" s="34">
        <v>902</v>
      </c>
      <c r="C54" s="38" t="s">
        <v>18</v>
      </c>
      <c r="D54" s="38" t="s">
        <v>21</v>
      </c>
      <c r="E54" s="53" t="s">
        <v>32</v>
      </c>
      <c r="F54" s="53" t="s">
        <v>58</v>
      </c>
      <c r="G54" s="53" t="s">
        <v>12</v>
      </c>
      <c r="H54" s="53" t="s">
        <v>95</v>
      </c>
      <c r="I54" s="38"/>
      <c r="J54" s="41">
        <f>J55</f>
        <v>40</v>
      </c>
      <c r="K54" s="41">
        <f t="shared" ref="K54:L54" si="18">K55</f>
        <v>35</v>
      </c>
      <c r="L54" s="41">
        <f t="shared" si="18"/>
        <v>35</v>
      </c>
      <c r="M54" s="42"/>
      <c r="O54" s="42"/>
    </row>
    <row r="55" spans="1:15" s="23" customFormat="1" ht="33.75" customHeight="1" x14ac:dyDescent="0.2">
      <c r="A55" s="51" t="s">
        <v>46</v>
      </c>
      <c r="B55" s="34">
        <v>902</v>
      </c>
      <c r="C55" s="38" t="s">
        <v>18</v>
      </c>
      <c r="D55" s="38" t="s">
        <v>21</v>
      </c>
      <c r="E55" s="53" t="s">
        <v>32</v>
      </c>
      <c r="F55" s="53" t="s">
        <v>58</v>
      </c>
      <c r="G55" s="53" t="s">
        <v>12</v>
      </c>
      <c r="H55" s="53" t="s">
        <v>95</v>
      </c>
      <c r="I55" s="38" t="s">
        <v>44</v>
      </c>
      <c r="J55" s="41">
        <f>J56</f>
        <v>40</v>
      </c>
      <c r="K55" s="41">
        <f t="shared" ref="K55:L55" si="19">K56</f>
        <v>35</v>
      </c>
      <c r="L55" s="41">
        <f t="shared" si="19"/>
        <v>35</v>
      </c>
      <c r="M55" s="42"/>
      <c r="O55" s="42"/>
    </row>
    <row r="56" spans="1:15" s="23" customFormat="1" ht="26.25" customHeight="1" x14ac:dyDescent="0.2">
      <c r="A56" s="51" t="s">
        <v>47</v>
      </c>
      <c r="B56" s="34">
        <v>902</v>
      </c>
      <c r="C56" s="38" t="s">
        <v>18</v>
      </c>
      <c r="D56" s="38" t="s">
        <v>21</v>
      </c>
      <c r="E56" s="53" t="s">
        <v>32</v>
      </c>
      <c r="F56" s="53" t="s">
        <v>58</v>
      </c>
      <c r="G56" s="53" t="s">
        <v>12</v>
      </c>
      <c r="H56" s="53" t="s">
        <v>95</v>
      </c>
      <c r="I56" s="38" t="s">
        <v>45</v>
      </c>
      <c r="J56" s="41">
        <v>40</v>
      </c>
      <c r="K56" s="41">
        <v>35</v>
      </c>
      <c r="L56" s="41">
        <v>35</v>
      </c>
      <c r="M56" s="42"/>
      <c r="O56" s="42"/>
    </row>
    <row r="57" spans="1:15" s="23" customFormat="1" ht="48" x14ac:dyDescent="0.2">
      <c r="A57" s="40" t="s">
        <v>98</v>
      </c>
      <c r="B57" s="34">
        <v>902</v>
      </c>
      <c r="C57" s="38" t="s">
        <v>18</v>
      </c>
      <c r="D57" s="38" t="s">
        <v>21</v>
      </c>
      <c r="E57" s="36" t="s">
        <v>97</v>
      </c>
      <c r="F57" s="36"/>
      <c r="G57" s="36"/>
      <c r="H57" s="36"/>
      <c r="I57" s="38"/>
      <c r="J57" s="55">
        <f>J58+J62</f>
        <v>6242.6</v>
      </c>
      <c r="K57" s="55">
        <f t="shared" ref="K57:L57" si="20">K58+K62</f>
        <v>1999.4</v>
      </c>
      <c r="L57" s="55">
        <f t="shared" si="20"/>
        <v>2020.4</v>
      </c>
      <c r="M57" s="42"/>
      <c r="O57" s="109"/>
    </row>
    <row r="58" spans="1:15" s="23" customFormat="1" x14ac:dyDescent="0.2">
      <c r="A58" s="40" t="s">
        <v>101</v>
      </c>
      <c r="B58" s="34">
        <v>902</v>
      </c>
      <c r="C58" s="38" t="s">
        <v>18</v>
      </c>
      <c r="D58" s="38" t="s">
        <v>21</v>
      </c>
      <c r="E58" s="36" t="s">
        <v>97</v>
      </c>
      <c r="F58" s="36" t="s">
        <v>58</v>
      </c>
      <c r="G58" s="36" t="s">
        <v>12</v>
      </c>
      <c r="H58" s="36"/>
      <c r="I58" s="38"/>
      <c r="J58" s="55">
        <f t="shared" ref="J58:L58" si="21">J59</f>
        <v>1200.0999999999999</v>
      </c>
      <c r="K58" s="55">
        <f t="shared" si="21"/>
        <v>1300</v>
      </c>
      <c r="L58" s="55">
        <f t="shared" si="21"/>
        <v>1350</v>
      </c>
      <c r="M58" s="42"/>
      <c r="O58" s="42"/>
    </row>
    <row r="59" spans="1:15" s="23" customFormat="1" x14ac:dyDescent="0.2">
      <c r="A59" s="52" t="s">
        <v>99</v>
      </c>
      <c r="B59" s="34">
        <v>902</v>
      </c>
      <c r="C59" s="38" t="s">
        <v>18</v>
      </c>
      <c r="D59" s="38" t="s">
        <v>21</v>
      </c>
      <c r="E59" s="36" t="s">
        <v>97</v>
      </c>
      <c r="F59" s="36" t="s">
        <v>58</v>
      </c>
      <c r="G59" s="36" t="s">
        <v>12</v>
      </c>
      <c r="H59" s="36" t="s">
        <v>100</v>
      </c>
      <c r="I59" s="38"/>
      <c r="J59" s="55">
        <f t="shared" ref="J59:L60" si="22">J60</f>
        <v>1200.0999999999999</v>
      </c>
      <c r="K59" s="55">
        <f t="shared" si="22"/>
        <v>1300</v>
      </c>
      <c r="L59" s="55">
        <f t="shared" si="22"/>
        <v>1350</v>
      </c>
      <c r="M59" s="42"/>
      <c r="O59" s="42"/>
    </row>
    <row r="60" spans="1:15" s="23" customFormat="1" ht="24" x14ac:dyDescent="0.2">
      <c r="A60" s="24" t="s">
        <v>46</v>
      </c>
      <c r="B60" s="34">
        <v>902</v>
      </c>
      <c r="C60" s="38" t="s">
        <v>18</v>
      </c>
      <c r="D60" s="38" t="s">
        <v>21</v>
      </c>
      <c r="E60" s="36" t="s">
        <v>97</v>
      </c>
      <c r="F60" s="36" t="s">
        <v>58</v>
      </c>
      <c r="G60" s="36" t="s">
        <v>12</v>
      </c>
      <c r="H60" s="36" t="s">
        <v>100</v>
      </c>
      <c r="I60" s="38" t="s">
        <v>44</v>
      </c>
      <c r="J60" s="38">
        <f t="shared" si="22"/>
        <v>1200.0999999999999</v>
      </c>
      <c r="K60" s="38">
        <f t="shared" si="22"/>
        <v>1300</v>
      </c>
      <c r="L60" s="38">
        <f t="shared" si="22"/>
        <v>1350</v>
      </c>
      <c r="M60" s="42"/>
      <c r="O60" s="42"/>
    </row>
    <row r="61" spans="1:15" s="23" customFormat="1" ht="24" x14ac:dyDescent="0.2">
      <c r="A61" s="24" t="s">
        <v>47</v>
      </c>
      <c r="B61" s="34">
        <v>902</v>
      </c>
      <c r="C61" s="38" t="s">
        <v>18</v>
      </c>
      <c r="D61" s="38" t="s">
        <v>21</v>
      </c>
      <c r="E61" s="36" t="s">
        <v>97</v>
      </c>
      <c r="F61" s="36" t="s">
        <v>58</v>
      </c>
      <c r="G61" s="36" t="s">
        <v>12</v>
      </c>
      <c r="H61" s="36" t="s">
        <v>100</v>
      </c>
      <c r="I61" s="38" t="s">
        <v>45</v>
      </c>
      <c r="J61" s="55">
        <f>1200+0.1</f>
        <v>1200.0999999999999</v>
      </c>
      <c r="K61" s="55">
        <v>1300</v>
      </c>
      <c r="L61" s="55">
        <v>1350</v>
      </c>
      <c r="M61" s="42"/>
      <c r="O61" s="42"/>
    </row>
    <row r="62" spans="1:15" s="23" customFormat="1" ht="32.25" customHeight="1" x14ac:dyDescent="0.2">
      <c r="A62" s="40" t="s">
        <v>103</v>
      </c>
      <c r="B62" s="56">
        <v>902</v>
      </c>
      <c r="C62" s="38" t="s">
        <v>18</v>
      </c>
      <c r="D62" s="38" t="s">
        <v>21</v>
      </c>
      <c r="E62" s="36" t="s">
        <v>97</v>
      </c>
      <c r="F62" s="36" t="s">
        <v>58</v>
      </c>
      <c r="G62" s="36" t="s">
        <v>13</v>
      </c>
      <c r="H62" s="36"/>
      <c r="I62" s="53"/>
      <c r="J62" s="41">
        <f>J63+J66</f>
        <v>5042.5</v>
      </c>
      <c r="K62" s="41">
        <f t="shared" ref="K62:L62" si="23">K63+K66</f>
        <v>699.4</v>
      </c>
      <c r="L62" s="41">
        <f t="shared" si="23"/>
        <v>670.4</v>
      </c>
      <c r="M62" s="42"/>
      <c r="O62" s="42"/>
    </row>
    <row r="63" spans="1:15" s="23" customFormat="1" ht="17.25" customHeight="1" x14ac:dyDescent="0.2">
      <c r="A63" s="24" t="s">
        <v>102</v>
      </c>
      <c r="B63" s="56">
        <v>902</v>
      </c>
      <c r="C63" s="38" t="s">
        <v>18</v>
      </c>
      <c r="D63" s="38" t="s">
        <v>21</v>
      </c>
      <c r="E63" s="36" t="s">
        <v>97</v>
      </c>
      <c r="F63" s="36" t="s">
        <v>58</v>
      </c>
      <c r="G63" s="36" t="s">
        <v>13</v>
      </c>
      <c r="H63" s="36" t="s">
        <v>104</v>
      </c>
      <c r="I63" s="53"/>
      <c r="J63" s="41">
        <f>J64</f>
        <v>1029</v>
      </c>
      <c r="K63" s="41">
        <f t="shared" ref="K63:L64" si="24">K64</f>
        <v>699.4</v>
      </c>
      <c r="L63" s="41">
        <f t="shared" si="24"/>
        <v>670.4</v>
      </c>
      <c r="M63" s="42"/>
      <c r="O63" s="42"/>
    </row>
    <row r="64" spans="1:15" s="23" customFormat="1" ht="24.75" customHeight="1" x14ac:dyDescent="0.2">
      <c r="A64" s="24" t="s">
        <v>46</v>
      </c>
      <c r="B64" s="56">
        <v>902</v>
      </c>
      <c r="C64" s="53" t="s">
        <v>18</v>
      </c>
      <c r="D64" s="53" t="s">
        <v>21</v>
      </c>
      <c r="E64" s="36" t="s">
        <v>97</v>
      </c>
      <c r="F64" s="36" t="s">
        <v>58</v>
      </c>
      <c r="G64" s="36" t="s">
        <v>13</v>
      </c>
      <c r="H64" s="36" t="s">
        <v>104</v>
      </c>
      <c r="I64" s="53" t="s">
        <v>44</v>
      </c>
      <c r="J64" s="41">
        <f t="shared" ref="J64" si="25">J65</f>
        <v>1029</v>
      </c>
      <c r="K64" s="41">
        <f t="shared" si="24"/>
        <v>699.4</v>
      </c>
      <c r="L64" s="41">
        <f t="shared" si="24"/>
        <v>670.4</v>
      </c>
      <c r="M64" s="42"/>
      <c r="O64" s="42"/>
    </row>
    <row r="65" spans="1:18" s="23" customFormat="1" ht="32.25" customHeight="1" x14ac:dyDescent="0.2">
      <c r="A65" s="24" t="s">
        <v>47</v>
      </c>
      <c r="B65" s="56">
        <v>902</v>
      </c>
      <c r="C65" s="53" t="s">
        <v>18</v>
      </c>
      <c r="D65" s="53" t="s">
        <v>21</v>
      </c>
      <c r="E65" s="36" t="s">
        <v>97</v>
      </c>
      <c r="F65" s="36" t="s">
        <v>58</v>
      </c>
      <c r="G65" s="36" t="s">
        <v>13</v>
      </c>
      <c r="H65" s="36" t="s">
        <v>104</v>
      </c>
      <c r="I65" s="53" t="s">
        <v>45</v>
      </c>
      <c r="J65" s="41">
        <v>1029</v>
      </c>
      <c r="K65" s="41">
        <v>699.4</v>
      </c>
      <c r="L65" s="41">
        <v>670.4</v>
      </c>
      <c r="M65" s="42"/>
      <c r="O65" s="42"/>
    </row>
    <row r="66" spans="1:18" s="23" customFormat="1" ht="26.25" customHeight="1" x14ac:dyDescent="0.2">
      <c r="A66" s="24" t="s">
        <v>120</v>
      </c>
      <c r="B66" s="56">
        <v>902</v>
      </c>
      <c r="C66" s="53" t="s">
        <v>18</v>
      </c>
      <c r="D66" s="53" t="s">
        <v>21</v>
      </c>
      <c r="E66" s="36" t="s">
        <v>97</v>
      </c>
      <c r="F66" s="36" t="s">
        <v>58</v>
      </c>
      <c r="G66" s="36" t="s">
        <v>13</v>
      </c>
      <c r="H66" s="36" t="s">
        <v>119</v>
      </c>
      <c r="I66" s="53"/>
      <c r="J66" s="41">
        <f>J67</f>
        <v>4013.5</v>
      </c>
      <c r="K66" s="41"/>
      <c r="L66" s="41"/>
      <c r="M66" s="42"/>
      <c r="O66" s="42"/>
    </row>
    <row r="67" spans="1:18" s="23" customFormat="1" ht="26.25" customHeight="1" x14ac:dyDescent="0.2">
      <c r="A67" s="24" t="s">
        <v>46</v>
      </c>
      <c r="B67" s="56">
        <v>902</v>
      </c>
      <c r="C67" s="53" t="s">
        <v>18</v>
      </c>
      <c r="D67" s="53" t="s">
        <v>21</v>
      </c>
      <c r="E67" s="36" t="s">
        <v>97</v>
      </c>
      <c r="F67" s="36" t="s">
        <v>58</v>
      </c>
      <c r="G67" s="36" t="s">
        <v>13</v>
      </c>
      <c r="H67" s="36" t="s">
        <v>119</v>
      </c>
      <c r="I67" s="53" t="s">
        <v>44</v>
      </c>
      <c r="J67" s="41">
        <f>J68</f>
        <v>4013.5</v>
      </c>
      <c r="K67" s="41"/>
      <c r="L67" s="41"/>
      <c r="M67" s="42"/>
      <c r="O67" s="42"/>
    </row>
    <row r="68" spans="1:18" s="23" customFormat="1" ht="32.25" customHeight="1" x14ac:dyDescent="0.2">
      <c r="A68" s="24" t="s">
        <v>47</v>
      </c>
      <c r="B68" s="56">
        <v>902</v>
      </c>
      <c r="C68" s="53" t="s">
        <v>18</v>
      </c>
      <c r="D68" s="53" t="s">
        <v>21</v>
      </c>
      <c r="E68" s="36" t="s">
        <v>97</v>
      </c>
      <c r="F68" s="36" t="s">
        <v>58</v>
      </c>
      <c r="G68" s="36" t="s">
        <v>13</v>
      </c>
      <c r="H68" s="36" t="s">
        <v>119</v>
      </c>
      <c r="I68" s="53" t="s">
        <v>45</v>
      </c>
      <c r="J68" s="41">
        <f>4010+3.5</f>
        <v>4013.5</v>
      </c>
      <c r="K68" s="41">
        <v>0</v>
      </c>
      <c r="L68" s="41">
        <v>0</v>
      </c>
      <c r="M68" s="42"/>
      <c r="O68" s="42"/>
    </row>
    <row r="69" spans="1:18" s="23" customFormat="1" ht="35.25" customHeight="1" x14ac:dyDescent="0.2">
      <c r="A69" s="40" t="s">
        <v>76</v>
      </c>
      <c r="B69" s="34">
        <v>902</v>
      </c>
      <c r="C69" s="38" t="s">
        <v>18</v>
      </c>
      <c r="D69" s="38" t="s">
        <v>21</v>
      </c>
      <c r="E69" s="36" t="s">
        <v>63</v>
      </c>
      <c r="F69" s="36"/>
      <c r="G69" s="36"/>
      <c r="H69" s="36"/>
      <c r="I69" s="38"/>
      <c r="J69" s="55">
        <f>J70</f>
        <v>194.3</v>
      </c>
      <c r="K69" s="55">
        <f>K70</f>
        <v>0</v>
      </c>
      <c r="L69" s="55">
        <f>L70</f>
        <v>0</v>
      </c>
      <c r="M69" s="42"/>
      <c r="O69" s="42"/>
    </row>
    <row r="70" spans="1:18" s="23" customFormat="1" ht="31.5" customHeight="1" x14ac:dyDescent="0.2">
      <c r="A70" s="40" t="s">
        <v>77</v>
      </c>
      <c r="B70" s="34">
        <v>902</v>
      </c>
      <c r="C70" s="38" t="s">
        <v>18</v>
      </c>
      <c r="D70" s="38" t="s">
        <v>21</v>
      </c>
      <c r="E70" s="36" t="s">
        <v>63</v>
      </c>
      <c r="F70" s="36" t="s">
        <v>14</v>
      </c>
      <c r="G70" s="36"/>
      <c r="H70" s="36"/>
      <c r="I70" s="38"/>
      <c r="J70" s="55">
        <f t="shared" ref="J70:L71" si="26">J71</f>
        <v>194.3</v>
      </c>
      <c r="K70" s="55">
        <f t="shared" si="26"/>
        <v>0</v>
      </c>
      <c r="L70" s="55">
        <f t="shared" si="26"/>
        <v>0</v>
      </c>
      <c r="M70" s="42"/>
      <c r="O70" s="42"/>
    </row>
    <row r="71" spans="1:18" s="23" customFormat="1" ht="19.5" customHeight="1" x14ac:dyDescent="0.2">
      <c r="A71" s="40" t="s">
        <v>102</v>
      </c>
      <c r="B71" s="34">
        <v>902</v>
      </c>
      <c r="C71" s="38" t="s">
        <v>18</v>
      </c>
      <c r="D71" s="38" t="s">
        <v>21</v>
      </c>
      <c r="E71" s="36" t="s">
        <v>63</v>
      </c>
      <c r="F71" s="36" t="s">
        <v>14</v>
      </c>
      <c r="G71" s="36" t="s">
        <v>27</v>
      </c>
      <c r="H71" s="36" t="s">
        <v>104</v>
      </c>
      <c r="I71" s="38"/>
      <c r="J71" s="55">
        <f>J72</f>
        <v>194.3</v>
      </c>
      <c r="K71" s="55">
        <f t="shared" si="26"/>
        <v>0</v>
      </c>
      <c r="L71" s="55">
        <f t="shared" si="26"/>
        <v>0</v>
      </c>
      <c r="M71" s="42"/>
      <c r="O71" s="42"/>
    </row>
    <row r="72" spans="1:18" s="23" customFormat="1" ht="24" x14ac:dyDescent="0.2">
      <c r="A72" s="40" t="s">
        <v>46</v>
      </c>
      <c r="B72" s="34">
        <v>902</v>
      </c>
      <c r="C72" s="38" t="s">
        <v>18</v>
      </c>
      <c r="D72" s="38" t="s">
        <v>21</v>
      </c>
      <c r="E72" s="36" t="s">
        <v>63</v>
      </c>
      <c r="F72" s="36" t="s">
        <v>14</v>
      </c>
      <c r="G72" s="36" t="s">
        <v>27</v>
      </c>
      <c r="H72" s="36" t="s">
        <v>104</v>
      </c>
      <c r="I72" s="38" t="s">
        <v>44</v>
      </c>
      <c r="J72" s="55">
        <f>J73</f>
        <v>194.3</v>
      </c>
      <c r="K72" s="55">
        <v>0</v>
      </c>
      <c r="L72" s="55">
        <v>0</v>
      </c>
      <c r="M72" s="42"/>
      <c r="O72" s="42"/>
    </row>
    <row r="73" spans="1:18" s="23" customFormat="1" ht="24" x14ac:dyDescent="0.2">
      <c r="A73" s="40" t="s">
        <v>47</v>
      </c>
      <c r="B73" s="34">
        <v>902</v>
      </c>
      <c r="C73" s="38" t="s">
        <v>18</v>
      </c>
      <c r="D73" s="38" t="s">
        <v>21</v>
      </c>
      <c r="E73" s="36" t="s">
        <v>63</v>
      </c>
      <c r="F73" s="36" t="s">
        <v>14</v>
      </c>
      <c r="G73" s="36" t="s">
        <v>27</v>
      </c>
      <c r="H73" s="36" t="s">
        <v>104</v>
      </c>
      <c r="I73" s="38" t="s">
        <v>45</v>
      </c>
      <c r="J73" s="55">
        <f>50+144.3</f>
        <v>194.3</v>
      </c>
      <c r="K73" s="55">
        <v>0</v>
      </c>
      <c r="L73" s="55">
        <v>0</v>
      </c>
      <c r="M73" s="42"/>
      <c r="O73" s="42"/>
    </row>
    <row r="74" spans="1:18" s="23" customFormat="1" ht="24.75" customHeight="1" x14ac:dyDescent="0.2">
      <c r="A74" s="40" t="s">
        <v>24</v>
      </c>
      <c r="B74" s="34">
        <v>902</v>
      </c>
      <c r="C74" s="38" t="s">
        <v>22</v>
      </c>
      <c r="D74" s="38"/>
      <c r="E74" s="38"/>
      <c r="F74" s="38"/>
      <c r="G74" s="38"/>
      <c r="H74" s="38"/>
      <c r="I74" s="38"/>
      <c r="J74" s="55">
        <f>J75</f>
        <v>134</v>
      </c>
      <c r="K74" s="55">
        <f t="shared" ref="K74:L74" si="27">K75</f>
        <v>139.4</v>
      </c>
      <c r="L74" s="55">
        <f t="shared" si="27"/>
        <v>139.4</v>
      </c>
      <c r="M74" s="42"/>
      <c r="O74" s="42"/>
    </row>
    <row r="75" spans="1:18" s="23" customFormat="1" ht="22.5" customHeight="1" x14ac:dyDescent="0.2">
      <c r="A75" s="40" t="s">
        <v>25</v>
      </c>
      <c r="B75" s="34">
        <v>902</v>
      </c>
      <c r="C75" s="38" t="s">
        <v>22</v>
      </c>
      <c r="D75" s="38" t="s">
        <v>12</v>
      </c>
      <c r="E75" s="38"/>
      <c r="F75" s="38"/>
      <c r="G75" s="38"/>
      <c r="H75" s="38"/>
      <c r="I75" s="38"/>
      <c r="J75" s="57">
        <f t="shared" ref="J75:L77" si="28">J76</f>
        <v>134</v>
      </c>
      <c r="K75" s="38">
        <f t="shared" si="28"/>
        <v>139.4</v>
      </c>
      <c r="L75" s="38">
        <f t="shared" si="28"/>
        <v>139.4</v>
      </c>
      <c r="M75" s="42"/>
      <c r="O75" s="42"/>
    </row>
    <row r="76" spans="1:18" s="23" customFormat="1" ht="24" x14ac:dyDescent="0.2">
      <c r="A76" s="40" t="s">
        <v>76</v>
      </c>
      <c r="B76" s="34">
        <v>902</v>
      </c>
      <c r="C76" s="38" t="s">
        <v>22</v>
      </c>
      <c r="D76" s="38" t="s">
        <v>12</v>
      </c>
      <c r="E76" s="36" t="s">
        <v>63</v>
      </c>
      <c r="F76" s="36"/>
      <c r="G76" s="36"/>
      <c r="H76" s="36"/>
      <c r="I76" s="38"/>
      <c r="J76" s="57">
        <f t="shared" si="28"/>
        <v>134</v>
      </c>
      <c r="K76" s="38">
        <f t="shared" si="28"/>
        <v>139.4</v>
      </c>
      <c r="L76" s="38">
        <f t="shared" si="28"/>
        <v>139.4</v>
      </c>
      <c r="M76" s="42"/>
      <c r="O76" s="109"/>
    </row>
    <row r="77" spans="1:18" s="23" customFormat="1" ht="24" x14ac:dyDescent="0.2">
      <c r="A77" s="40" t="s">
        <v>77</v>
      </c>
      <c r="B77" s="34">
        <v>902</v>
      </c>
      <c r="C77" s="38" t="s">
        <v>22</v>
      </c>
      <c r="D77" s="38" t="s">
        <v>12</v>
      </c>
      <c r="E77" s="36" t="s">
        <v>63</v>
      </c>
      <c r="F77" s="36" t="s">
        <v>14</v>
      </c>
      <c r="G77" s="36" t="s">
        <v>27</v>
      </c>
      <c r="H77" s="36"/>
      <c r="I77" s="38"/>
      <c r="J77" s="57">
        <f t="shared" si="28"/>
        <v>134</v>
      </c>
      <c r="K77" s="38">
        <f t="shared" si="28"/>
        <v>139.4</v>
      </c>
      <c r="L77" s="38">
        <f t="shared" si="28"/>
        <v>139.4</v>
      </c>
      <c r="M77" s="42"/>
      <c r="O77" s="42"/>
    </row>
    <row r="78" spans="1:18" s="23" customFormat="1" x14ac:dyDescent="0.2">
      <c r="A78" s="40" t="s">
        <v>29</v>
      </c>
      <c r="B78" s="34">
        <v>902</v>
      </c>
      <c r="C78" s="38" t="s">
        <v>22</v>
      </c>
      <c r="D78" s="38" t="s">
        <v>12</v>
      </c>
      <c r="E78" s="36" t="s">
        <v>63</v>
      </c>
      <c r="F78" s="36" t="s">
        <v>14</v>
      </c>
      <c r="G78" s="36" t="s">
        <v>27</v>
      </c>
      <c r="H78" s="36" t="s">
        <v>65</v>
      </c>
      <c r="I78" s="38"/>
      <c r="J78" s="57">
        <f t="shared" ref="J78:L79" si="29">J79</f>
        <v>134</v>
      </c>
      <c r="K78" s="38">
        <f t="shared" si="29"/>
        <v>139.4</v>
      </c>
      <c r="L78" s="38">
        <f t="shared" si="29"/>
        <v>139.4</v>
      </c>
      <c r="M78" s="42"/>
      <c r="O78" s="42"/>
    </row>
    <row r="79" spans="1:18" s="23" customFormat="1" ht="23.25" customHeight="1" x14ac:dyDescent="0.2">
      <c r="A79" s="40" t="s">
        <v>53</v>
      </c>
      <c r="B79" s="34">
        <v>902</v>
      </c>
      <c r="C79" s="38" t="s">
        <v>22</v>
      </c>
      <c r="D79" s="38" t="s">
        <v>12</v>
      </c>
      <c r="E79" s="36" t="s">
        <v>63</v>
      </c>
      <c r="F79" s="36" t="s">
        <v>14</v>
      </c>
      <c r="G79" s="36" t="s">
        <v>27</v>
      </c>
      <c r="H79" s="36" t="s">
        <v>65</v>
      </c>
      <c r="I79" s="38" t="s">
        <v>51</v>
      </c>
      <c r="J79" s="57">
        <f t="shared" si="29"/>
        <v>134</v>
      </c>
      <c r="K79" s="38">
        <f t="shared" si="29"/>
        <v>139.4</v>
      </c>
      <c r="L79" s="38">
        <f t="shared" si="29"/>
        <v>139.4</v>
      </c>
      <c r="M79" s="42"/>
      <c r="O79" s="42"/>
    </row>
    <row r="80" spans="1:18" s="23" customFormat="1" x14ac:dyDescent="0.2">
      <c r="A80" s="40" t="s">
        <v>54</v>
      </c>
      <c r="B80" s="34">
        <v>902</v>
      </c>
      <c r="C80" s="38" t="s">
        <v>22</v>
      </c>
      <c r="D80" s="38" t="s">
        <v>12</v>
      </c>
      <c r="E80" s="36" t="s">
        <v>63</v>
      </c>
      <c r="F80" s="36" t="s">
        <v>14</v>
      </c>
      <c r="G80" s="36" t="s">
        <v>27</v>
      </c>
      <c r="H80" s="36" t="s">
        <v>65</v>
      </c>
      <c r="I80" s="38" t="s">
        <v>52</v>
      </c>
      <c r="J80" s="57">
        <v>134</v>
      </c>
      <c r="K80" s="55">
        <v>139.4</v>
      </c>
      <c r="L80" s="55">
        <v>139.4</v>
      </c>
      <c r="M80" s="42"/>
      <c r="O80" s="42"/>
      <c r="P80" s="58"/>
      <c r="Q80" s="58"/>
      <c r="R80" s="58"/>
    </row>
    <row r="81" spans="1:15" s="17" customFormat="1" x14ac:dyDescent="0.2">
      <c r="A81" s="59" t="s">
        <v>36</v>
      </c>
      <c r="B81" s="60">
        <v>902</v>
      </c>
      <c r="C81" s="38" t="s">
        <v>38</v>
      </c>
      <c r="D81" s="38"/>
      <c r="E81" s="53"/>
      <c r="F81" s="53"/>
      <c r="G81" s="53"/>
      <c r="H81" s="53"/>
      <c r="I81" s="38"/>
      <c r="J81" s="45">
        <f t="shared" ref="J81:L84" si="30">J82</f>
        <v>0</v>
      </c>
      <c r="K81" s="45">
        <f t="shared" si="30"/>
        <v>56.1</v>
      </c>
      <c r="L81" s="45">
        <f t="shared" si="30"/>
        <v>116.2</v>
      </c>
      <c r="M81" s="42"/>
      <c r="O81" s="42"/>
    </row>
    <row r="82" spans="1:15" s="17" customFormat="1" x14ac:dyDescent="0.2">
      <c r="A82" s="59" t="s">
        <v>36</v>
      </c>
      <c r="B82" s="49">
        <v>902</v>
      </c>
      <c r="C82" s="61" t="s">
        <v>38</v>
      </c>
      <c r="D82" s="61" t="s">
        <v>38</v>
      </c>
      <c r="E82" s="53"/>
      <c r="F82" s="53"/>
      <c r="G82" s="53"/>
      <c r="H82" s="53"/>
      <c r="I82" s="38"/>
      <c r="J82" s="45">
        <f t="shared" si="30"/>
        <v>0</v>
      </c>
      <c r="K82" s="45">
        <f t="shared" si="30"/>
        <v>56.1</v>
      </c>
      <c r="L82" s="45">
        <f t="shared" si="30"/>
        <v>116.2</v>
      </c>
      <c r="M82" s="42"/>
      <c r="O82" s="42"/>
    </row>
    <row r="83" spans="1:15" s="17" customFormat="1" ht="21" customHeight="1" x14ac:dyDescent="0.2">
      <c r="A83" s="40" t="s">
        <v>105</v>
      </c>
      <c r="B83" s="49">
        <v>902</v>
      </c>
      <c r="C83" s="61" t="s">
        <v>38</v>
      </c>
      <c r="D83" s="61" t="s">
        <v>38</v>
      </c>
      <c r="E83" s="43" t="s">
        <v>67</v>
      </c>
      <c r="F83" s="43"/>
      <c r="G83" s="43"/>
      <c r="H83" s="43"/>
      <c r="I83" s="38"/>
      <c r="J83" s="45">
        <f t="shared" si="30"/>
        <v>0</v>
      </c>
      <c r="K83" s="45">
        <f t="shared" si="30"/>
        <v>56.1</v>
      </c>
      <c r="L83" s="45">
        <f t="shared" si="30"/>
        <v>116.2</v>
      </c>
      <c r="M83" s="42"/>
      <c r="O83" s="42"/>
    </row>
    <row r="84" spans="1:15" s="17" customFormat="1" ht="24" x14ac:dyDescent="0.2">
      <c r="A84" s="40" t="s">
        <v>84</v>
      </c>
      <c r="B84" s="49">
        <v>902</v>
      </c>
      <c r="C84" s="61" t="s">
        <v>38</v>
      </c>
      <c r="D84" s="61" t="s">
        <v>38</v>
      </c>
      <c r="E84" s="43" t="s">
        <v>67</v>
      </c>
      <c r="F84" s="43" t="s">
        <v>17</v>
      </c>
      <c r="G84" s="43"/>
      <c r="H84" s="43"/>
      <c r="I84" s="38"/>
      <c r="J84" s="45">
        <f>J85</f>
        <v>0</v>
      </c>
      <c r="K84" s="45">
        <f t="shared" si="30"/>
        <v>56.1</v>
      </c>
      <c r="L84" s="45">
        <f t="shared" si="30"/>
        <v>116.2</v>
      </c>
      <c r="M84" s="113"/>
      <c r="O84" s="42"/>
    </row>
    <row r="85" spans="1:15" s="17" customFormat="1" x14ac:dyDescent="0.2">
      <c r="A85" s="59" t="s">
        <v>39</v>
      </c>
      <c r="B85" s="49">
        <v>902</v>
      </c>
      <c r="C85" s="61" t="s">
        <v>38</v>
      </c>
      <c r="D85" s="61" t="s">
        <v>38</v>
      </c>
      <c r="E85" s="43" t="s">
        <v>67</v>
      </c>
      <c r="F85" s="43" t="s">
        <v>17</v>
      </c>
      <c r="G85" s="43" t="s">
        <v>27</v>
      </c>
      <c r="H85" s="43" t="s">
        <v>66</v>
      </c>
      <c r="I85" s="38"/>
      <c r="J85" s="45">
        <f>J87</f>
        <v>0</v>
      </c>
      <c r="K85" s="45">
        <f>K87</f>
        <v>56.1</v>
      </c>
      <c r="L85" s="45">
        <f>L87</f>
        <v>116.2</v>
      </c>
      <c r="M85" s="42"/>
      <c r="O85" s="42"/>
    </row>
    <row r="86" spans="1:15" s="17" customFormat="1" x14ac:dyDescent="0.2">
      <c r="A86" s="59" t="s">
        <v>37</v>
      </c>
      <c r="B86" s="49">
        <v>902</v>
      </c>
      <c r="C86" s="61" t="s">
        <v>38</v>
      </c>
      <c r="D86" s="61" t="s">
        <v>38</v>
      </c>
      <c r="E86" s="43" t="s">
        <v>67</v>
      </c>
      <c r="F86" s="43" t="s">
        <v>17</v>
      </c>
      <c r="G86" s="43" t="s">
        <v>27</v>
      </c>
      <c r="H86" s="43" t="s">
        <v>66</v>
      </c>
      <c r="I86" s="38" t="s">
        <v>49</v>
      </c>
      <c r="J86" s="45">
        <f>J87</f>
        <v>0</v>
      </c>
      <c r="K86" s="45">
        <f>K87</f>
        <v>56.1</v>
      </c>
      <c r="L86" s="45">
        <f>L87</f>
        <v>116.2</v>
      </c>
      <c r="M86" s="42"/>
      <c r="O86" s="42"/>
    </row>
    <row r="87" spans="1:15" s="17" customFormat="1" x14ac:dyDescent="0.2">
      <c r="A87" s="40" t="s">
        <v>34</v>
      </c>
      <c r="B87" s="49">
        <v>902</v>
      </c>
      <c r="C87" s="61" t="s">
        <v>38</v>
      </c>
      <c r="D87" s="61" t="s">
        <v>38</v>
      </c>
      <c r="E87" s="43" t="s">
        <v>67</v>
      </c>
      <c r="F87" s="43" t="s">
        <v>17</v>
      </c>
      <c r="G87" s="43" t="s">
        <v>27</v>
      </c>
      <c r="H87" s="43" t="s">
        <v>66</v>
      </c>
      <c r="I87" s="38" t="s">
        <v>33</v>
      </c>
      <c r="J87" s="45">
        <v>0</v>
      </c>
      <c r="K87" s="62">
        <v>56.1</v>
      </c>
      <c r="L87" s="62">
        <v>116.2</v>
      </c>
      <c r="M87" s="42"/>
      <c r="O87" s="42"/>
    </row>
    <row r="88" spans="1:15" s="17" customFormat="1" x14ac:dyDescent="0.2">
      <c r="A88" s="63"/>
      <c r="B88" s="64"/>
      <c r="C88" s="65"/>
      <c r="D88" s="65"/>
      <c r="E88" s="66"/>
      <c r="F88" s="66"/>
      <c r="G88" s="66"/>
      <c r="H88" s="66"/>
      <c r="I88" s="65"/>
      <c r="J88" s="67"/>
      <c r="K88" s="68"/>
      <c r="L88" s="68"/>
      <c r="M88" s="42"/>
      <c r="O88" s="42"/>
    </row>
    <row r="89" spans="1:15" s="17" customFormat="1" x14ac:dyDescent="0.2">
      <c r="A89" s="69"/>
      <c r="B89" s="70"/>
      <c r="C89" s="71"/>
      <c r="D89" s="71"/>
      <c r="E89" s="71"/>
      <c r="F89" s="71"/>
      <c r="G89" s="71"/>
      <c r="H89" s="71"/>
      <c r="I89" s="71"/>
      <c r="L89" s="72"/>
      <c r="M89" s="42"/>
      <c r="O89" s="42"/>
    </row>
    <row r="90" spans="1:15" s="17" customFormat="1" x14ac:dyDescent="0.2">
      <c r="A90" s="69"/>
      <c r="B90" s="70"/>
      <c r="C90" s="71"/>
      <c r="D90" s="71"/>
      <c r="E90" s="71"/>
      <c r="F90" s="71"/>
      <c r="G90" s="71"/>
      <c r="H90" s="71"/>
      <c r="I90" s="71"/>
      <c r="L90" s="72"/>
      <c r="M90" s="42"/>
      <c r="O90" s="42"/>
    </row>
    <row r="91" spans="1:15" s="17" customFormat="1" x14ac:dyDescent="0.2">
      <c r="A91" s="69"/>
      <c r="B91" s="70"/>
      <c r="C91" s="71"/>
      <c r="D91" s="71"/>
      <c r="E91" s="71"/>
      <c r="F91" s="71"/>
      <c r="G91" s="71"/>
      <c r="H91" s="71"/>
      <c r="I91" s="71"/>
      <c r="L91" s="72"/>
      <c r="M91" s="42"/>
      <c r="O91" s="42"/>
    </row>
    <row r="92" spans="1:15" s="17" customFormat="1" x14ac:dyDescent="0.2">
      <c r="A92" s="69"/>
      <c r="B92" s="70"/>
      <c r="C92" s="71"/>
      <c r="D92" s="71"/>
      <c r="E92" s="71"/>
      <c r="F92" s="71"/>
      <c r="G92" s="71"/>
      <c r="H92" s="71"/>
      <c r="I92" s="71"/>
      <c r="L92" s="72"/>
      <c r="M92" s="42"/>
      <c r="O92" s="42"/>
    </row>
    <row r="93" spans="1:15" s="17" customFormat="1" x14ac:dyDescent="0.2">
      <c r="A93" s="69"/>
      <c r="B93" s="70"/>
      <c r="C93" s="71"/>
      <c r="D93" s="71"/>
      <c r="E93" s="71"/>
      <c r="F93" s="71"/>
      <c r="G93" s="71"/>
      <c r="H93" s="71"/>
      <c r="I93" s="71"/>
      <c r="L93" s="72"/>
      <c r="M93" s="42"/>
      <c r="O93" s="42"/>
    </row>
    <row r="94" spans="1:15" s="17" customFormat="1" x14ac:dyDescent="0.2">
      <c r="A94" s="69"/>
      <c r="B94" s="70"/>
      <c r="C94" s="71"/>
      <c r="D94" s="71"/>
      <c r="E94" s="71"/>
      <c r="F94" s="71"/>
      <c r="G94" s="71"/>
      <c r="H94" s="71"/>
      <c r="I94" s="71"/>
      <c r="L94" s="72"/>
      <c r="M94" s="42"/>
      <c r="O94" s="42"/>
    </row>
    <row r="95" spans="1:15" s="17" customFormat="1" x14ac:dyDescent="0.2">
      <c r="A95" s="69"/>
      <c r="B95" s="70"/>
      <c r="C95" s="71"/>
      <c r="D95" s="71"/>
      <c r="E95" s="71"/>
      <c r="F95" s="71"/>
      <c r="G95" s="71"/>
      <c r="H95" s="71"/>
      <c r="I95" s="71"/>
      <c r="L95" s="72"/>
      <c r="M95" s="42"/>
      <c r="O95" s="42"/>
    </row>
    <row r="96" spans="1:15" s="17" customFormat="1" x14ac:dyDescent="0.2">
      <c r="A96" s="69"/>
      <c r="B96" s="70"/>
      <c r="C96" s="71"/>
      <c r="D96" s="71"/>
      <c r="E96" s="71"/>
      <c r="F96" s="71"/>
      <c r="G96" s="71"/>
      <c r="H96" s="71"/>
      <c r="I96" s="71"/>
      <c r="L96" s="72"/>
      <c r="M96" s="42"/>
      <c r="O96" s="42"/>
    </row>
    <row r="97" spans="1:15" s="17" customFormat="1" x14ac:dyDescent="0.2">
      <c r="A97" s="69"/>
      <c r="B97" s="70"/>
      <c r="C97" s="71"/>
      <c r="D97" s="71"/>
      <c r="E97" s="71"/>
      <c r="F97" s="71"/>
      <c r="G97" s="71"/>
      <c r="H97" s="71"/>
      <c r="I97" s="71"/>
      <c r="L97" s="72"/>
      <c r="M97" s="42"/>
      <c r="O97" s="42"/>
    </row>
    <row r="98" spans="1:15" s="17" customFormat="1" x14ac:dyDescent="0.2">
      <c r="A98" s="69"/>
      <c r="B98" s="70"/>
      <c r="C98" s="71"/>
      <c r="D98" s="71"/>
      <c r="E98" s="71"/>
      <c r="F98" s="71"/>
      <c r="G98" s="71"/>
      <c r="H98" s="71"/>
      <c r="I98" s="71"/>
      <c r="L98" s="72"/>
      <c r="M98" s="42"/>
      <c r="O98" s="42"/>
    </row>
    <row r="99" spans="1:15" s="17" customFormat="1" x14ac:dyDescent="0.2">
      <c r="A99" s="69"/>
      <c r="B99" s="70"/>
      <c r="C99" s="71"/>
      <c r="D99" s="71"/>
      <c r="E99" s="71"/>
      <c r="F99" s="71"/>
      <c r="G99" s="71"/>
      <c r="H99" s="71"/>
      <c r="I99" s="71"/>
      <c r="L99" s="72"/>
      <c r="M99" s="42"/>
      <c r="O99" s="42"/>
    </row>
    <row r="100" spans="1:15" s="17" customFormat="1" x14ac:dyDescent="0.2">
      <c r="A100" s="69"/>
      <c r="B100" s="70"/>
      <c r="C100" s="71"/>
      <c r="D100" s="71"/>
      <c r="E100" s="71"/>
      <c r="F100" s="71"/>
      <c r="G100" s="71"/>
      <c r="H100" s="71"/>
      <c r="I100" s="71"/>
      <c r="L100" s="72"/>
      <c r="M100" s="42"/>
      <c r="O100" s="42"/>
    </row>
    <row r="101" spans="1:15" s="17" customFormat="1" x14ac:dyDescent="0.2">
      <c r="A101" s="69"/>
      <c r="B101" s="70"/>
      <c r="C101" s="71"/>
      <c r="D101" s="71"/>
      <c r="E101" s="71"/>
      <c r="F101" s="71"/>
      <c r="G101" s="71"/>
      <c r="H101" s="71"/>
      <c r="I101" s="71"/>
      <c r="L101" s="72"/>
      <c r="M101" s="42"/>
      <c r="O101" s="42"/>
    </row>
    <row r="102" spans="1:15" s="17" customFormat="1" x14ac:dyDescent="0.2">
      <c r="A102" s="69"/>
      <c r="B102" s="70"/>
      <c r="C102" s="71"/>
      <c r="D102" s="71"/>
      <c r="E102" s="71"/>
      <c r="F102" s="71"/>
      <c r="G102" s="71"/>
      <c r="H102" s="71"/>
      <c r="I102" s="71"/>
      <c r="L102" s="72"/>
      <c r="M102" s="42"/>
      <c r="O102" s="42"/>
    </row>
    <row r="103" spans="1:15" s="17" customFormat="1" x14ac:dyDescent="0.2">
      <c r="A103" s="69"/>
      <c r="B103" s="70"/>
      <c r="C103" s="71"/>
      <c r="D103" s="71"/>
      <c r="E103" s="71"/>
      <c r="F103" s="71"/>
      <c r="G103" s="71"/>
      <c r="H103" s="71"/>
      <c r="I103" s="71"/>
      <c r="L103" s="72"/>
      <c r="M103" s="42"/>
      <c r="O103" s="42"/>
    </row>
    <row r="104" spans="1:15" s="17" customFormat="1" x14ac:dyDescent="0.2">
      <c r="A104" s="69"/>
      <c r="B104" s="70"/>
      <c r="C104" s="71"/>
      <c r="D104" s="71"/>
      <c r="E104" s="71"/>
      <c r="F104" s="71"/>
      <c r="G104" s="71"/>
      <c r="H104" s="71"/>
      <c r="I104" s="71"/>
      <c r="L104" s="72"/>
      <c r="M104" s="42"/>
      <c r="O104" s="42"/>
    </row>
    <row r="105" spans="1:15" s="17" customFormat="1" x14ac:dyDescent="0.2">
      <c r="A105" s="69"/>
      <c r="B105" s="70"/>
      <c r="C105" s="71"/>
      <c r="D105" s="71"/>
      <c r="E105" s="71"/>
      <c r="F105" s="71"/>
      <c r="G105" s="71"/>
      <c r="H105" s="71"/>
      <c r="I105" s="71"/>
      <c r="L105" s="72"/>
      <c r="M105" s="42"/>
      <c r="O105" s="42"/>
    </row>
    <row r="106" spans="1:15" s="17" customFormat="1" x14ac:dyDescent="0.2">
      <c r="A106" s="69"/>
      <c r="B106" s="70"/>
      <c r="C106" s="71"/>
      <c r="D106" s="71"/>
      <c r="E106" s="71"/>
      <c r="F106" s="71"/>
      <c r="G106" s="71"/>
      <c r="H106" s="71"/>
      <c r="I106" s="71"/>
      <c r="L106" s="72"/>
      <c r="M106" s="42"/>
      <c r="O106" s="42"/>
    </row>
    <row r="107" spans="1:15" s="17" customFormat="1" x14ac:dyDescent="0.2">
      <c r="A107" s="69"/>
      <c r="B107" s="70"/>
      <c r="C107" s="71"/>
      <c r="D107" s="71"/>
      <c r="E107" s="71"/>
      <c r="F107" s="71"/>
      <c r="G107" s="71"/>
      <c r="H107" s="71"/>
      <c r="I107" s="71"/>
      <c r="L107" s="72"/>
      <c r="M107" s="42"/>
      <c r="O107" s="42"/>
    </row>
    <row r="108" spans="1:15" s="17" customFormat="1" x14ac:dyDescent="0.2">
      <c r="A108" s="69"/>
      <c r="B108" s="70"/>
      <c r="C108" s="71"/>
      <c r="D108" s="71"/>
      <c r="E108" s="71"/>
      <c r="F108" s="71"/>
      <c r="G108" s="71"/>
      <c r="H108" s="71"/>
      <c r="I108" s="71"/>
      <c r="L108" s="72"/>
      <c r="M108" s="42"/>
      <c r="O108" s="42"/>
    </row>
    <row r="109" spans="1:15" s="17" customFormat="1" x14ac:dyDescent="0.2">
      <c r="A109" s="69"/>
      <c r="B109" s="70"/>
      <c r="C109" s="71"/>
      <c r="D109" s="71"/>
      <c r="E109" s="71"/>
      <c r="F109" s="71"/>
      <c r="G109" s="71"/>
      <c r="H109" s="71"/>
      <c r="I109" s="71"/>
      <c r="L109" s="72"/>
      <c r="M109" s="42"/>
      <c r="O109" s="42"/>
    </row>
    <row r="110" spans="1:15" s="17" customFormat="1" x14ac:dyDescent="0.2">
      <c r="A110" s="69"/>
      <c r="B110" s="70"/>
      <c r="C110" s="71"/>
      <c r="D110" s="71"/>
      <c r="E110" s="71"/>
      <c r="F110" s="71"/>
      <c r="G110" s="71"/>
      <c r="H110" s="71"/>
      <c r="I110" s="71"/>
      <c r="L110" s="72"/>
      <c r="M110" s="42"/>
      <c r="O110" s="42"/>
    </row>
    <row r="111" spans="1:15" s="17" customFormat="1" x14ac:dyDescent="0.2">
      <c r="A111" s="69"/>
      <c r="B111" s="70"/>
      <c r="C111" s="71"/>
      <c r="D111" s="71"/>
      <c r="E111" s="71"/>
      <c r="F111" s="71"/>
      <c r="G111" s="71"/>
      <c r="H111" s="71"/>
      <c r="I111" s="71"/>
      <c r="L111" s="72"/>
      <c r="M111" s="42"/>
      <c r="O111" s="42"/>
    </row>
    <row r="112" spans="1:15" s="17" customFormat="1" x14ac:dyDescent="0.2">
      <c r="A112" s="69"/>
      <c r="B112" s="70"/>
      <c r="C112" s="71"/>
      <c r="D112" s="71"/>
      <c r="E112" s="71"/>
      <c r="F112" s="71"/>
      <c r="G112" s="71"/>
      <c r="H112" s="71"/>
      <c r="I112" s="71"/>
      <c r="L112" s="72"/>
      <c r="M112" s="42"/>
      <c r="O112" s="42"/>
    </row>
    <row r="113" spans="1:15" s="17" customFormat="1" x14ac:dyDescent="0.2">
      <c r="A113" s="69"/>
      <c r="B113" s="70"/>
      <c r="C113" s="71"/>
      <c r="D113" s="71"/>
      <c r="E113" s="71"/>
      <c r="F113" s="71"/>
      <c r="G113" s="71"/>
      <c r="H113" s="71"/>
      <c r="I113" s="71"/>
      <c r="L113" s="72"/>
      <c r="M113" s="42"/>
      <c r="O113" s="42"/>
    </row>
    <row r="114" spans="1:15" s="17" customFormat="1" x14ac:dyDescent="0.2">
      <c r="A114" s="69"/>
      <c r="B114" s="70"/>
      <c r="C114" s="71"/>
      <c r="D114" s="71"/>
      <c r="E114" s="71"/>
      <c r="F114" s="71"/>
      <c r="G114" s="71"/>
      <c r="H114" s="71"/>
      <c r="I114" s="71"/>
      <c r="L114" s="72"/>
      <c r="M114" s="42"/>
      <c r="O114" s="42"/>
    </row>
    <row r="115" spans="1:15" s="17" customFormat="1" x14ac:dyDescent="0.2">
      <c r="A115" s="69"/>
      <c r="B115" s="70"/>
      <c r="C115" s="71"/>
      <c r="D115" s="71"/>
      <c r="E115" s="71"/>
      <c r="F115" s="71"/>
      <c r="G115" s="71"/>
      <c r="H115" s="71"/>
      <c r="I115" s="71"/>
      <c r="L115" s="72"/>
      <c r="M115" s="42"/>
      <c r="O115" s="42"/>
    </row>
    <row r="116" spans="1:15" s="17" customFormat="1" x14ac:dyDescent="0.2">
      <c r="A116" s="69"/>
      <c r="B116" s="70"/>
      <c r="C116" s="71"/>
      <c r="D116" s="71"/>
      <c r="E116" s="71"/>
      <c r="F116" s="71"/>
      <c r="G116" s="71"/>
      <c r="H116" s="71"/>
      <c r="I116" s="71"/>
      <c r="L116" s="72"/>
      <c r="M116" s="42"/>
      <c r="O116" s="42"/>
    </row>
    <row r="117" spans="1:15" s="17" customFormat="1" x14ac:dyDescent="0.2">
      <c r="A117" s="69"/>
      <c r="B117" s="70"/>
      <c r="C117" s="71"/>
      <c r="D117" s="71"/>
      <c r="E117" s="71"/>
      <c r="F117" s="71"/>
      <c r="G117" s="71"/>
      <c r="H117" s="71"/>
      <c r="I117" s="71"/>
      <c r="L117" s="72"/>
      <c r="M117" s="42"/>
      <c r="O117" s="42"/>
    </row>
    <row r="118" spans="1:15" s="17" customFormat="1" x14ac:dyDescent="0.2">
      <c r="A118" s="69"/>
      <c r="B118" s="70"/>
      <c r="C118" s="71"/>
      <c r="D118" s="71"/>
      <c r="E118" s="71"/>
      <c r="F118" s="71"/>
      <c r="G118" s="71"/>
      <c r="H118" s="71"/>
      <c r="I118" s="71"/>
      <c r="L118" s="72"/>
      <c r="M118" s="42"/>
      <c r="O118" s="42"/>
    </row>
    <row r="119" spans="1:15" s="17" customFormat="1" x14ac:dyDescent="0.2">
      <c r="A119" s="69"/>
      <c r="B119" s="70"/>
      <c r="C119" s="71"/>
      <c r="D119" s="71"/>
      <c r="E119" s="71"/>
      <c r="F119" s="71"/>
      <c r="G119" s="71"/>
      <c r="H119" s="71"/>
      <c r="I119" s="71"/>
      <c r="L119" s="72"/>
      <c r="M119" s="42"/>
      <c r="O119" s="42"/>
    </row>
    <row r="120" spans="1:15" s="17" customFormat="1" x14ac:dyDescent="0.2">
      <c r="A120" s="69"/>
      <c r="B120" s="70"/>
      <c r="C120" s="71"/>
      <c r="D120" s="71"/>
      <c r="E120" s="71"/>
      <c r="F120" s="71"/>
      <c r="G120" s="71"/>
      <c r="H120" s="71"/>
      <c r="I120" s="71"/>
      <c r="L120" s="72"/>
      <c r="M120" s="42"/>
      <c r="O120" s="42"/>
    </row>
    <row r="121" spans="1:15" s="17" customFormat="1" x14ac:dyDescent="0.2">
      <c r="A121" s="69"/>
      <c r="B121" s="70"/>
      <c r="C121" s="71"/>
      <c r="D121" s="71"/>
      <c r="E121" s="71"/>
      <c r="F121" s="71"/>
      <c r="G121" s="71"/>
      <c r="H121" s="71"/>
      <c r="I121" s="71"/>
      <c r="L121" s="72"/>
      <c r="M121" s="42"/>
      <c r="O121" s="42"/>
    </row>
  </sheetData>
  <autoFilter ref="A15:IT87"/>
  <mergeCells count="23">
    <mergeCell ref="O6:O8"/>
    <mergeCell ref="D1:L1"/>
    <mergeCell ref="B6:L6"/>
    <mergeCell ref="A5:L5"/>
    <mergeCell ref="B4:L4"/>
    <mergeCell ref="D2:L2"/>
    <mergeCell ref="E8:L8"/>
    <mergeCell ref="B3:L3"/>
    <mergeCell ref="B7:L7"/>
    <mergeCell ref="M22:M24"/>
    <mergeCell ref="A9:H9"/>
    <mergeCell ref="M1:M4"/>
    <mergeCell ref="D13:D14"/>
    <mergeCell ref="E13:H14"/>
    <mergeCell ref="I13:I14"/>
    <mergeCell ref="A10:L10"/>
    <mergeCell ref="I12:L12"/>
    <mergeCell ref="J13:L13"/>
    <mergeCell ref="C13:C14"/>
    <mergeCell ref="B13:B14"/>
    <mergeCell ref="A13:A14"/>
    <mergeCell ref="M10:M12"/>
    <mergeCell ref="M14:M16"/>
  </mergeCells>
  <phoneticPr fontId="0" type="noConversion"/>
  <conditionalFormatting sqref="J17:N18">
    <cfRule type="expression" dxfId="515" priority="5630" stopIfTrue="1">
      <formula>$E17=""</formula>
    </cfRule>
    <cfRule type="expression" dxfId="514" priority="5631" stopIfTrue="1">
      <formula>#REF!&lt;&gt;""</formula>
    </cfRule>
    <cfRule type="expression" dxfId="513" priority="5632" stopIfTrue="1">
      <formula>AND($F17="",$E17&lt;&gt;"")</formula>
    </cfRule>
  </conditionalFormatting>
  <conditionalFormatting sqref="F16:H16 I13 I15:I16 E15:H15 B13:E13 B15:E16 B19 B22:E22 B23:D24 B69:D73 J19:N21">
    <cfRule type="expression" dxfId="512" priority="5655" stopIfTrue="1">
      <formula>#REF!=""</formula>
    </cfRule>
    <cfRule type="expression" dxfId="511" priority="5656" stopIfTrue="1">
      <formula>#REF!&lt;&gt;""</formula>
    </cfRule>
    <cfRule type="expression" dxfId="510" priority="5657" stopIfTrue="1">
      <formula>AND(#REF!="",#REF!&lt;&gt;"")</formula>
    </cfRule>
  </conditionalFormatting>
  <conditionalFormatting sqref="J51:L52">
    <cfRule type="expression" dxfId="509" priority="7239" stopIfTrue="1">
      <formula>$E41=""</formula>
    </cfRule>
    <cfRule type="expression" dxfId="508" priority="7240" stopIfTrue="1">
      <formula>#REF!&lt;&gt;""</formula>
    </cfRule>
    <cfRule type="expression" dxfId="507" priority="7241" stopIfTrue="1">
      <formula>AND($F41="",$E41&lt;&gt;"")</formula>
    </cfRule>
  </conditionalFormatting>
  <conditionalFormatting sqref="J22:K23 J28:K29">
    <cfRule type="expression" dxfId="506" priority="7299" stopIfTrue="1">
      <formula>#REF!=""</formula>
    </cfRule>
    <cfRule type="expression" dxfId="505" priority="7300" stopIfTrue="1">
      <formula>#REF!&lt;&gt;""</formula>
    </cfRule>
    <cfRule type="expression" dxfId="504" priority="7301" stopIfTrue="1">
      <formula>AND(#REF!="",#REF!&lt;&gt;"")</formula>
    </cfRule>
  </conditionalFormatting>
  <conditionalFormatting sqref="A44 L28:L29 J24:L24">
    <cfRule type="expression" dxfId="503" priority="7312" stopIfTrue="1">
      <formula>#REF!=""</formula>
    </cfRule>
    <cfRule type="expression" dxfId="502" priority="7313" stopIfTrue="1">
      <formula>#REF!&lt;&gt;""</formula>
    </cfRule>
    <cfRule type="expression" dxfId="501" priority="7314" stopIfTrue="1">
      <formula>AND(#REF!="",#REF!&lt;&gt;"")</formula>
    </cfRule>
  </conditionalFormatting>
  <conditionalFormatting sqref="A84 A69:A71">
    <cfRule type="expression" dxfId="500" priority="7248" stopIfTrue="1">
      <formula>#REF!=""</formula>
    </cfRule>
    <cfRule type="expression" dxfId="499" priority="7249" stopIfTrue="1">
      <formula>#REF!&lt;&gt;""</formula>
    </cfRule>
    <cfRule type="expression" dxfId="498" priority="7250" stopIfTrue="1">
      <formula>AND(#REF!="",#REF!&lt;&gt;"")</formula>
    </cfRule>
  </conditionalFormatting>
  <conditionalFormatting sqref="L22:L23 K22:K24">
    <cfRule type="expression" dxfId="497" priority="6113" stopIfTrue="1">
      <formula>#REF!=""</formula>
    </cfRule>
    <cfRule type="expression" dxfId="496" priority="6114" stopIfTrue="1">
      <formula>#REF!&lt;&gt;""</formula>
    </cfRule>
    <cfRule type="expression" dxfId="495" priority="6115" stopIfTrue="1">
      <formula>AND(#REF!="",#REF!&lt;&gt;"")</formula>
    </cfRule>
  </conditionalFormatting>
  <conditionalFormatting sqref="E69:H73">
    <cfRule type="expression" dxfId="494" priority="6501" stopIfTrue="1">
      <formula>#REF!&lt;&gt;""</formula>
    </cfRule>
  </conditionalFormatting>
  <conditionalFormatting sqref="J44:L44">
    <cfRule type="expression" dxfId="493" priority="17931" stopIfTrue="1">
      <formula>$E28=""</formula>
    </cfRule>
    <cfRule type="expression" dxfId="492" priority="17932" stopIfTrue="1">
      <formula>#REF!&lt;&gt;""</formula>
    </cfRule>
    <cfRule type="expression" dxfId="491" priority="17933" stopIfTrue="1">
      <formula>AND($F28="",$E28&lt;&gt;"")</formula>
    </cfRule>
  </conditionalFormatting>
  <conditionalFormatting sqref="E57">
    <cfRule type="expression" dxfId="490" priority="27262" stopIfTrue="1">
      <formula>#REF!=""</formula>
    </cfRule>
    <cfRule type="expression" dxfId="489" priority="27263" stopIfTrue="1">
      <formula>#REF!&lt;&gt;""</formula>
    </cfRule>
    <cfRule type="expression" dxfId="488" priority="27264" stopIfTrue="1">
      <formula>AND(#REF!="",#REF!&lt;&gt;"")</formula>
    </cfRule>
  </conditionalFormatting>
  <conditionalFormatting sqref="E58">
    <cfRule type="expression" dxfId="487" priority="27402" stopIfTrue="1">
      <formula>#REF!=""</formula>
    </cfRule>
    <cfRule type="expression" dxfId="486" priority="27403" stopIfTrue="1">
      <formula>#REF!&lt;&gt;""</formula>
    </cfRule>
    <cfRule type="expression" dxfId="485" priority="27404" stopIfTrue="1">
      <formula>AND(#REF!="",#REF!&lt;&gt;"")</formula>
    </cfRule>
  </conditionalFormatting>
  <conditionalFormatting sqref="E59:E61">
    <cfRule type="expression" dxfId="484" priority="27405" stopIfTrue="1">
      <formula>#REF!=""</formula>
    </cfRule>
    <cfRule type="expression" dxfId="483" priority="27406" stopIfTrue="1">
      <formula>#REF!&lt;&gt;""</formula>
    </cfRule>
    <cfRule type="expression" dxfId="482" priority="27407" stopIfTrue="1">
      <formula>AND(#REF!="",#REF!&lt;&gt;"")</formula>
    </cfRule>
  </conditionalFormatting>
  <conditionalFormatting sqref="E22">
    <cfRule type="expression" dxfId="481" priority="4749" stopIfTrue="1">
      <formula>#REF!=""</formula>
    </cfRule>
    <cfRule type="expression" dxfId="480" priority="4750" stopIfTrue="1">
      <formula>#REF!&lt;&gt;""</formula>
    </cfRule>
    <cfRule type="expression" dxfId="479" priority="4751" stopIfTrue="1">
      <formula>AND(#REF!="",#REF!&lt;&gt;"")</formula>
    </cfRule>
  </conditionalFormatting>
  <conditionalFormatting sqref="E62:E68">
    <cfRule type="expression" dxfId="478" priority="4664" stopIfTrue="1">
      <formula>#REF!=""</formula>
    </cfRule>
    <cfRule type="expression" dxfId="477" priority="4665" stopIfTrue="1">
      <formula>#REF!&lt;&gt;""</formula>
    </cfRule>
    <cfRule type="expression" dxfId="476" priority="4666" stopIfTrue="1">
      <formula>AND(#REF!="",#REF!&lt;&gt;"")</formula>
    </cfRule>
  </conditionalFormatting>
  <conditionalFormatting sqref="E76:H80 E57:H68 E72:H73">
    <cfRule type="expression" dxfId="475" priority="4654" stopIfTrue="1">
      <formula>#REF!=""</formula>
    </cfRule>
    <cfRule type="expression" dxfId="474" priority="4655" stopIfTrue="1">
      <formula>#REF!&lt;&gt;""</formula>
    </cfRule>
    <cfRule type="expression" dxfId="473" priority="4656" stopIfTrue="1">
      <formula>AND(#REF!="",#REF!&lt;&gt;"")</formula>
    </cfRule>
  </conditionalFormatting>
  <conditionalFormatting sqref="E76:H80 E57:H68">
    <cfRule type="expression" dxfId="472" priority="4634" stopIfTrue="1">
      <formula>#REF!=""</formula>
    </cfRule>
    <cfRule type="expression" dxfId="471" priority="4635" stopIfTrue="1">
      <formula>#REF!&lt;&gt;""</formula>
    </cfRule>
    <cfRule type="expression" dxfId="470" priority="4636" stopIfTrue="1">
      <formula>AND(#REF!="",#REF!&lt;&gt;"")</formula>
    </cfRule>
  </conditionalFormatting>
  <conditionalFormatting sqref="E76:H80 E57:H68 E72:H73">
    <cfRule type="expression" dxfId="469" priority="4166" stopIfTrue="1">
      <formula>#REF!=""</formula>
    </cfRule>
    <cfRule type="expression" dxfId="468" priority="4167" stopIfTrue="1">
      <formula>#REF!&lt;&gt;""</formula>
    </cfRule>
    <cfRule type="expression" dxfId="467" priority="4168" stopIfTrue="1">
      <formula>AND(#REF!="",#REF!&lt;&gt;"")</formula>
    </cfRule>
  </conditionalFormatting>
  <conditionalFormatting sqref="E64:H68">
    <cfRule type="expression" dxfId="466" priority="4121" stopIfTrue="1">
      <formula>#REF!=""</formula>
    </cfRule>
    <cfRule type="expression" dxfId="465" priority="4122" stopIfTrue="1">
      <formula>#REF!&lt;&gt;""</formula>
    </cfRule>
    <cfRule type="expression" dxfId="464" priority="4123" stopIfTrue="1">
      <formula>AND(#REF!="",#REF!&lt;&gt;"")</formula>
    </cfRule>
  </conditionalFormatting>
  <conditionalFormatting sqref="E58:E59">
    <cfRule type="expression" dxfId="463" priority="3473" stopIfTrue="1">
      <formula>#REF!=""</formula>
    </cfRule>
    <cfRule type="expression" dxfId="462" priority="3474" stopIfTrue="1">
      <formula>#REF!&lt;&gt;""</formula>
    </cfRule>
    <cfRule type="expression" dxfId="461" priority="3475" stopIfTrue="1">
      <formula>AND(#REF!="",#REF!&lt;&gt;"")</formula>
    </cfRule>
  </conditionalFormatting>
  <conditionalFormatting sqref="E72:H73">
    <cfRule type="expression" dxfId="460" priority="3261" stopIfTrue="1">
      <formula>#REF!&lt;&gt;""</formula>
    </cfRule>
  </conditionalFormatting>
  <conditionalFormatting sqref="E72:H73">
    <cfRule type="expression" dxfId="459" priority="3258" stopIfTrue="1">
      <formula>#REF!=""</formula>
    </cfRule>
    <cfRule type="expression" dxfId="458" priority="3259" stopIfTrue="1">
      <formula>#REF!&lt;&gt;""</formula>
    </cfRule>
    <cfRule type="expression" dxfId="457" priority="3260" stopIfTrue="1">
      <formula>AND(#REF!="",#REF!&lt;&gt;"")</formula>
    </cfRule>
  </conditionalFormatting>
  <conditionalFormatting sqref="E72:H73">
    <cfRule type="expression" dxfId="456" priority="3255" stopIfTrue="1">
      <formula>#REF!=""</formula>
    </cfRule>
    <cfRule type="expression" dxfId="455" priority="3256" stopIfTrue="1">
      <formula>#REF!&lt;&gt;""</formula>
    </cfRule>
    <cfRule type="expression" dxfId="454" priority="3257" stopIfTrue="1">
      <formula>AND(#REF!="",#REF!&lt;&gt;"")</formula>
    </cfRule>
  </conditionalFormatting>
  <conditionalFormatting sqref="E73:H73">
    <cfRule type="expression" dxfId="453" priority="3243" stopIfTrue="1">
      <formula>#REF!=""</formula>
    </cfRule>
    <cfRule type="expression" dxfId="452" priority="3244" stopIfTrue="1">
      <formula>#REF!&lt;&gt;""</formula>
    </cfRule>
    <cfRule type="expression" dxfId="451" priority="3245" stopIfTrue="1">
      <formula>AND(#REF!="",#REF!&lt;&gt;"")</formula>
    </cfRule>
  </conditionalFormatting>
  <conditionalFormatting sqref="E72:H73">
    <cfRule type="expression" dxfId="450" priority="3237" stopIfTrue="1">
      <formula>#REF!=""</formula>
    </cfRule>
    <cfRule type="expression" dxfId="449" priority="3238" stopIfTrue="1">
      <formula>#REF!&lt;&gt;""</formula>
    </cfRule>
    <cfRule type="expression" dxfId="448" priority="3239" stopIfTrue="1">
      <formula>AND(#REF!="",#REF!&lt;&gt;"")</formula>
    </cfRule>
  </conditionalFormatting>
  <conditionalFormatting sqref="E72:H73">
    <cfRule type="expression" dxfId="447" priority="3234" stopIfTrue="1">
      <formula>#REF!=""</formula>
    </cfRule>
    <cfRule type="expression" dxfId="446" priority="3235" stopIfTrue="1">
      <formula>#REF!&lt;&gt;""</formula>
    </cfRule>
    <cfRule type="expression" dxfId="445" priority="3236" stopIfTrue="1">
      <formula>AND(#REF!="",#REF!&lt;&gt;"")</formula>
    </cfRule>
  </conditionalFormatting>
  <conditionalFormatting sqref="E72:H73">
    <cfRule type="expression" dxfId="444" priority="3228" stopIfTrue="1">
      <formula>#REF!=""</formula>
    </cfRule>
    <cfRule type="expression" dxfId="443" priority="3229" stopIfTrue="1">
      <formula>#REF!&lt;&gt;""</formula>
    </cfRule>
    <cfRule type="expression" dxfId="442" priority="3230" stopIfTrue="1">
      <formula>AND(#REF!="",#REF!&lt;&gt;"")</formula>
    </cfRule>
  </conditionalFormatting>
  <conditionalFormatting sqref="E73:H73">
    <cfRule type="expression" dxfId="441" priority="3225" stopIfTrue="1">
      <formula>#REF!=""</formula>
    </cfRule>
    <cfRule type="expression" dxfId="440" priority="3226" stopIfTrue="1">
      <formula>#REF!&lt;&gt;""</formula>
    </cfRule>
    <cfRule type="expression" dxfId="439" priority="3227" stopIfTrue="1">
      <formula>AND(#REF!="",#REF!&lt;&gt;"")</formula>
    </cfRule>
  </conditionalFormatting>
  <conditionalFormatting sqref="E61:H62">
    <cfRule type="expression" dxfId="438" priority="3081" stopIfTrue="1">
      <formula>#REF!=""</formula>
    </cfRule>
    <cfRule type="expression" dxfId="437" priority="3082" stopIfTrue="1">
      <formula>#REF!&lt;&gt;""</formula>
    </cfRule>
    <cfRule type="expression" dxfId="436" priority="3083" stopIfTrue="1">
      <formula>AND(#REF!="",#REF!&lt;&gt;"")</formula>
    </cfRule>
  </conditionalFormatting>
  <conditionalFormatting sqref="K28:K29">
    <cfRule type="expression" dxfId="435" priority="3066" stopIfTrue="1">
      <formula>#REF!=""</formula>
    </cfRule>
    <cfRule type="expression" dxfId="434" priority="3067" stopIfTrue="1">
      <formula>#REF!&lt;&gt;""</formula>
    </cfRule>
    <cfRule type="expression" dxfId="433" priority="3068" stopIfTrue="1">
      <formula>AND(#REF!="",#REF!&lt;&gt;"")</formula>
    </cfRule>
  </conditionalFormatting>
  <conditionalFormatting sqref="E76:H76">
    <cfRule type="expression" dxfId="432" priority="29947" stopIfTrue="1">
      <formula>#REF!=""</formula>
    </cfRule>
    <cfRule type="expression" dxfId="431" priority="29948" stopIfTrue="1">
      <formula>#REF!&lt;&gt;""</formula>
    </cfRule>
    <cfRule type="expression" dxfId="430" priority="29949" stopIfTrue="1">
      <formula>AND(#REF!="",#REF!&lt;&gt;"")</formula>
    </cfRule>
  </conditionalFormatting>
  <conditionalFormatting sqref="E72:H72">
    <cfRule type="expression" dxfId="429" priority="31033" stopIfTrue="1">
      <formula>#REF!=""</formula>
    </cfRule>
    <cfRule type="expression" dxfId="428" priority="31034" stopIfTrue="1">
      <formula>#REF!&lt;&gt;""</formula>
    </cfRule>
    <cfRule type="expression" dxfId="427" priority="31035" stopIfTrue="1">
      <formula>AND(#REF!="",#REF!&lt;&gt;"")</formula>
    </cfRule>
  </conditionalFormatting>
  <conditionalFormatting sqref="E57:H61">
    <cfRule type="expression" dxfId="426" priority="1112" stopIfTrue="1">
      <formula>#REF!=""</formula>
    </cfRule>
    <cfRule type="expression" dxfId="425" priority="1113" stopIfTrue="1">
      <formula>#REF!&lt;&gt;""</formula>
    </cfRule>
    <cfRule type="expression" dxfId="424" priority="1114" stopIfTrue="1">
      <formula>AND(#REF!="",#REF!&lt;&gt;"")</formula>
    </cfRule>
  </conditionalFormatting>
  <conditionalFormatting sqref="E72:H72">
    <cfRule type="expression" dxfId="423" priority="41046" stopIfTrue="1">
      <formula>#REF!=""</formula>
    </cfRule>
    <cfRule type="expression" dxfId="422" priority="41047" stopIfTrue="1">
      <formula>#REF!&lt;&gt;""</formula>
    </cfRule>
    <cfRule type="expression" dxfId="421" priority="41048" stopIfTrue="1">
      <formula>AND(#REF!="",#REF!&lt;&gt;"")</formula>
    </cfRule>
  </conditionalFormatting>
  <conditionalFormatting sqref="E60:E61 E64:H64">
    <cfRule type="expression" dxfId="420" priority="41148" stopIfTrue="1">
      <formula>#REF!=""</formula>
    </cfRule>
    <cfRule type="expression" dxfId="419" priority="41149" stopIfTrue="1">
      <formula>#REF!&lt;&gt;""</formula>
    </cfRule>
    <cfRule type="expression" dxfId="418" priority="41150" stopIfTrue="1">
      <formula>AND(#REF!="",#REF!&lt;&gt;"")</formula>
    </cfRule>
  </conditionalFormatting>
  <conditionalFormatting sqref="E77:H79">
    <cfRule type="expression" dxfId="417" priority="41226" stopIfTrue="1">
      <formula>#REF!=""</formula>
    </cfRule>
    <cfRule type="expression" dxfId="416" priority="41227" stopIfTrue="1">
      <formula>#REF!&lt;&gt;""</formula>
    </cfRule>
    <cfRule type="expression" dxfId="415" priority="41228" stopIfTrue="1">
      <formula>AND(#REF!="",#REF!&lt;&gt;"")</formula>
    </cfRule>
  </conditionalFormatting>
  <conditionalFormatting sqref="E65:H68">
    <cfRule type="expression" dxfId="414" priority="42" stopIfTrue="1">
      <formula>#REF!=""</formula>
    </cfRule>
    <cfRule type="expression" dxfId="413" priority="43" stopIfTrue="1">
      <formula>#REF!&lt;&gt;""</formula>
    </cfRule>
    <cfRule type="expression" dxfId="412" priority="44" stopIfTrue="1">
      <formula>AND(#REF!="",#REF!&lt;&gt;"")</formula>
    </cfRule>
  </conditionalFormatting>
  <conditionalFormatting sqref="E62">
    <cfRule type="expression" dxfId="411" priority="55630" stopIfTrue="1">
      <formula>#REF!=""</formula>
    </cfRule>
    <cfRule type="expression" dxfId="410" priority="55631" stopIfTrue="1">
      <formula>#REF!&lt;&gt;""</formula>
    </cfRule>
    <cfRule type="expression" dxfId="409" priority="55632" stopIfTrue="1">
      <formula>AND(#REF!="",#REF!&lt;&gt;"")</formula>
    </cfRule>
  </conditionalFormatting>
  <conditionalFormatting sqref="E80:H80">
    <cfRule type="expression" dxfId="408" priority="55720" stopIfTrue="1">
      <formula>#REF!=""</formula>
    </cfRule>
    <cfRule type="expression" dxfId="407" priority="55721" stopIfTrue="1">
      <formula>#REF!&lt;&gt;""</formula>
    </cfRule>
    <cfRule type="expression" dxfId="406" priority="55722" stopIfTrue="1">
      <formula>AND(#REF!="",#REF!&lt;&gt;"")</formula>
    </cfRule>
  </conditionalFormatting>
  <conditionalFormatting sqref="E57:H58">
    <cfRule type="expression" dxfId="405" priority="55737" stopIfTrue="1">
      <formula>#REF!=""</formula>
    </cfRule>
    <cfRule type="expression" dxfId="404" priority="55738" stopIfTrue="1">
      <formula>#REF!&lt;&gt;""</formula>
    </cfRule>
    <cfRule type="expression" dxfId="403" priority="55739" stopIfTrue="1">
      <formula>AND(#REF!="",#REF!&lt;&gt;"")</formula>
    </cfRule>
  </conditionalFormatting>
  <conditionalFormatting sqref="E59:H61">
    <cfRule type="expression" dxfId="402" priority="55752" stopIfTrue="1">
      <formula>#REF!=""</formula>
    </cfRule>
    <cfRule type="expression" dxfId="401" priority="55753" stopIfTrue="1">
      <formula>#REF!&lt;&gt;""</formula>
    </cfRule>
    <cfRule type="expression" dxfId="400" priority="55754" stopIfTrue="1">
      <formula>AND(#REF!="",#REF!&lt;&gt;"")</formula>
    </cfRule>
  </conditionalFormatting>
  <conditionalFormatting sqref="E57:H57">
    <cfRule type="expression" dxfId="399" priority="55773" stopIfTrue="1">
      <formula>#REF!=""</formula>
    </cfRule>
    <cfRule type="expression" dxfId="398" priority="55774" stopIfTrue="1">
      <formula>#REF!&lt;&gt;""</formula>
    </cfRule>
    <cfRule type="expression" dxfId="397" priority="55775" stopIfTrue="1">
      <formula>AND(#REF!="",#REF!&lt;&gt;"")</formula>
    </cfRule>
  </conditionalFormatting>
  <conditionalFormatting sqref="E58:H60">
    <cfRule type="expression" dxfId="396" priority="55779" stopIfTrue="1">
      <formula>#REF!=""</formula>
    </cfRule>
    <cfRule type="expression" dxfId="395" priority="55780" stopIfTrue="1">
      <formula>#REF!&lt;&gt;""</formula>
    </cfRule>
    <cfRule type="expression" dxfId="394" priority="55781" stopIfTrue="1">
      <formula>AND(#REF!="",#REF!&lt;&gt;"")</formula>
    </cfRule>
  </conditionalFormatting>
  <conditionalFormatting sqref="E64:H68">
    <cfRule type="expression" dxfId="393" priority="55976" stopIfTrue="1">
      <formula>#REF!=""</formula>
    </cfRule>
    <cfRule type="expression" dxfId="392" priority="55977" stopIfTrue="1">
      <formula>#REF!&lt;&gt;""</formula>
    </cfRule>
    <cfRule type="expression" dxfId="391" priority="55978" stopIfTrue="1">
      <formula>AND(#REF!="",#REF!&lt;&gt;"")</formula>
    </cfRule>
  </conditionalFormatting>
  <conditionalFormatting sqref="E64:G68">
    <cfRule type="expression" dxfId="390" priority="55994" stopIfTrue="1">
      <formula>#REF!=""</formula>
    </cfRule>
    <cfRule type="expression" dxfId="389" priority="55995" stopIfTrue="1">
      <formula>#REF!&lt;&gt;""</formula>
    </cfRule>
    <cfRule type="expression" dxfId="388" priority="55996" stopIfTrue="1">
      <formula>AND(#REF!="",#REF!&lt;&gt;"")</formula>
    </cfRule>
  </conditionalFormatting>
  <conditionalFormatting sqref="E64:H68">
    <cfRule type="expression" dxfId="387" priority="56000" stopIfTrue="1">
      <formula>#REF!=""</formula>
    </cfRule>
    <cfRule type="expression" dxfId="386" priority="56001" stopIfTrue="1">
      <formula>#REF!&lt;&gt;""</formula>
    </cfRule>
    <cfRule type="expression" dxfId="385" priority="56002" stopIfTrue="1">
      <formula>AND(#REF!="",#REF!&lt;&gt;"")</formula>
    </cfRule>
  </conditionalFormatting>
  <conditionalFormatting sqref="H64:H68">
    <cfRule type="expression" dxfId="384" priority="56006" stopIfTrue="1">
      <formula>#REF!=""</formula>
    </cfRule>
    <cfRule type="expression" dxfId="383" priority="56007" stopIfTrue="1">
      <formula>#REF!&lt;&gt;""</formula>
    </cfRule>
    <cfRule type="expression" dxfId="382" priority="56008" stopIfTrue="1">
      <formula>AND(#REF!="",#REF!&lt;&gt;"")</formula>
    </cfRule>
  </conditionalFormatting>
  <conditionalFormatting sqref="E76:H77">
    <cfRule type="expression" dxfId="381" priority="56012" stopIfTrue="1">
      <formula>#REF!=""</formula>
    </cfRule>
    <cfRule type="expression" dxfId="380" priority="56013" stopIfTrue="1">
      <formula>#REF!&lt;&gt;""</formula>
    </cfRule>
    <cfRule type="expression" dxfId="379" priority="56014" stopIfTrue="1">
      <formula>AND(#REF!="",#REF!&lt;&gt;"")</formula>
    </cfRule>
  </conditionalFormatting>
  <conditionalFormatting sqref="E79:H80">
    <cfRule type="expression" dxfId="378" priority="56024" stopIfTrue="1">
      <formula>#REF!=""</formula>
    </cfRule>
    <cfRule type="expression" dxfId="377" priority="56025" stopIfTrue="1">
      <formula>#REF!&lt;&gt;""</formula>
    </cfRule>
    <cfRule type="expression" dxfId="376" priority="56026" stopIfTrue="1">
      <formula>AND(#REF!="",#REF!&lt;&gt;"")</formula>
    </cfRule>
  </conditionalFormatting>
  <conditionalFormatting sqref="H64:H68">
    <cfRule type="expression" dxfId="375" priority="56030" stopIfTrue="1">
      <formula>#REF!=""</formula>
    </cfRule>
    <cfRule type="expression" dxfId="374" priority="56031" stopIfTrue="1">
      <formula>#REF!&lt;&gt;""</formula>
    </cfRule>
    <cfRule type="expression" dxfId="373" priority="56032" stopIfTrue="1">
      <formula>AND(#REF!="",#REF!&lt;&gt;"")</formula>
    </cfRule>
  </conditionalFormatting>
  <conditionalFormatting sqref="E64:E66">
    <cfRule type="expression" dxfId="372" priority="56036" stopIfTrue="1">
      <formula>$F27=""</formula>
    </cfRule>
    <cfRule type="expression" dxfId="371" priority="56037" stopIfTrue="1">
      <formula>#REF!&lt;&gt;""</formula>
    </cfRule>
    <cfRule type="expression" dxfId="370" priority="56038" stopIfTrue="1">
      <formula>AND(#REF!="",$F27&lt;&gt;"")</formula>
    </cfRule>
  </conditionalFormatting>
  <conditionalFormatting sqref="E64:G68">
    <cfRule type="expression" dxfId="369" priority="56042" stopIfTrue="1">
      <formula>#REF!=""</formula>
    </cfRule>
    <cfRule type="expression" dxfId="368" priority="56043" stopIfTrue="1">
      <formula>#REF!&lt;&gt;""</formula>
    </cfRule>
    <cfRule type="expression" dxfId="367" priority="56044" stopIfTrue="1">
      <formula>AND(#REF!="",#REF!&lt;&gt;"")</formula>
    </cfRule>
  </conditionalFormatting>
  <conditionalFormatting sqref="E64:E68">
    <cfRule type="expression" dxfId="366" priority="56054" stopIfTrue="1">
      <formula>#REF!=""</formula>
    </cfRule>
    <cfRule type="expression" dxfId="365" priority="56055" stopIfTrue="1">
      <formula>#REF!&lt;&gt;""</formula>
    </cfRule>
    <cfRule type="expression" dxfId="364" priority="56056" stopIfTrue="1">
      <formula>AND(#REF!="",#REF!&lt;&gt;"")</formula>
    </cfRule>
  </conditionalFormatting>
  <conditionalFormatting sqref="E64:G64">
    <cfRule type="expression" dxfId="363" priority="56078" stopIfTrue="1">
      <formula>#REF!=""</formula>
    </cfRule>
    <cfRule type="expression" dxfId="362" priority="56079" stopIfTrue="1">
      <formula>#REF!&lt;&gt;""</formula>
    </cfRule>
    <cfRule type="expression" dxfId="361" priority="56080" stopIfTrue="1">
      <formula>AND(#REF!="",#REF!&lt;&gt;"")</formula>
    </cfRule>
  </conditionalFormatting>
  <conditionalFormatting sqref="H62">
    <cfRule type="expression" dxfId="360" priority="56114" stopIfTrue="1">
      <formula>#REF!=""</formula>
    </cfRule>
    <cfRule type="expression" dxfId="359" priority="56115" stopIfTrue="1">
      <formula>#REF!&lt;&gt;""</formula>
    </cfRule>
    <cfRule type="expression" dxfId="358" priority="56116" stopIfTrue="1">
      <formula>AND(#REF!="",#REF!&lt;&gt;"")</formula>
    </cfRule>
  </conditionalFormatting>
  <conditionalFormatting sqref="E62:H62">
    <cfRule type="expression" dxfId="357" priority="56204" stopIfTrue="1">
      <formula>#REF!=""</formula>
    </cfRule>
    <cfRule type="expression" dxfId="356" priority="56205" stopIfTrue="1">
      <formula>#REF!&lt;&gt;""</formula>
    </cfRule>
    <cfRule type="expression" dxfId="355" priority="56206" stopIfTrue="1">
      <formula>AND(#REF!="",#REF!&lt;&gt;"")</formula>
    </cfRule>
  </conditionalFormatting>
  <conditionalFormatting sqref="E62:G62 E60:H61">
    <cfRule type="expression" dxfId="354" priority="56294" stopIfTrue="1">
      <formula>#REF!=""</formula>
    </cfRule>
    <cfRule type="expression" dxfId="353" priority="56295" stopIfTrue="1">
      <formula>#REF!&lt;&gt;""</formula>
    </cfRule>
    <cfRule type="expression" dxfId="352" priority="56296" stopIfTrue="1">
      <formula>AND(#REF!="",#REF!&lt;&gt;"")</formula>
    </cfRule>
  </conditionalFormatting>
  <conditionalFormatting sqref="E63">
    <cfRule type="expression" dxfId="351" priority="56330" stopIfTrue="1">
      <formula>#REF!=""</formula>
    </cfRule>
    <cfRule type="expression" dxfId="350" priority="56331" stopIfTrue="1">
      <formula>#REF!&lt;&gt;""</formula>
    </cfRule>
    <cfRule type="expression" dxfId="349" priority="56332" stopIfTrue="1">
      <formula>AND(#REF!="",#REF!&lt;&gt;"")</formula>
    </cfRule>
  </conditionalFormatting>
  <conditionalFormatting sqref="E63:H63">
    <cfRule type="expression" dxfId="348" priority="56336" stopIfTrue="1">
      <formula>#REF!=""</formula>
    </cfRule>
    <cfRule type="expression" dxfId="347" priority="56337" stopIfTrue="1">
      <formula>#REF!&lt;&gt;""</formula>
    </cfRule>
    <cfRule type="expression" dxfId="346" priority="56338" stopIfTrue="1">
      <formula>AND(#REF!="",#REF!&lt;&gt;"")</formula>
    </cfRule>
  </conditionalFormatting>
  <conditionalFormatting sqref="E63:H63">
    <cfRule type="expression" dxfId="345" priority="56348" stopIfTrue="1">
      <formula>#REF!=""</formula>
    </cfRule>
    <cfRule type="expression" dxfId="344" priority="56349" stopIfTrue="1">
      <formula>#REF!&lt;&gt;""</formula>
    </cfRule>
    <cfRule type="expression" dxfId="343" priority="56350" stopIfTrue="1">
      <formula>AND(#REF!="",#REF!&lt;&gt;"")</formula>
    </cfRule>
  </conditionalFormatting>
  <conditionalFormatting sqref="H63">
    <cfRule type="expression" dxfId="342" priority="56360" stopIfTrue="1">
      <formula>#REF!=""</formula>
    </cfRule>
    <cfRule type="expression" dxfId="341" priority="56361" stopIfTrue="1">
      <formula>#REF!&lt;&gt;""</formula>
    </cfRule>
    <cfRule type="expression" dxfId="340" priority="56362" stopIfTrue="1">
      <formula>AND(#REF!="",#REF!&lt;&gt;"")</formula>
    </cfRule>
  </conditionalFormatting>
  <conditionalFormatting sqref="E63:H63">
    <cfRule type="expression" dxfId="339" priority="56366" stopIfTrue="1">
      <formula>#REF!=""</formula>
    </cfRule>
    <cfRule type="expression" dxfId="338" priority="56367" stopIfTrue="1">
      <formula>#REF!&lt;&gt;""</formula>
    </cfRule>
    <cfRule type="expression" dxfId="337" priority="56368" stopIfTrue="1">
      <formula>AND(#REF!="",#REF!&lt;&gt;"")</formula>
    </cfRule>
  </conditionalFormatting>
  <conditionalFormatting sqref="E63:G63 E62:H62">
    <cfRule type="expression" dxfId="336" priority="56384" stopIfTrue="1">
      <formula>#REF!=""</formula>
    </cfRule>
    <cfRule type="expression" dxfId="335" priority="56385" stopIfTrue="1">
      <formula>#REF!&lt;&gt;""</formula>
    </cfRule>
    <cfRule type="expression" dxfId="334" priority="56386" stopIfTrue="1">
      <formula>AND(#REF!="",#REF!&lt;&gt;"")</formula>
    </cfRule>
  </conditionalFormatting>
  <conditionalFormatting sqref="E63:G63">
    <cfRule type="expression" dxfId="333" priority="56390" stopIfTrue="1">
      <formula>#REF!=""</formula>
    </cfRule>
    <cfRule type="expression" dxfId="332" priority="56391" stopIfTrue="1">
      <formula>#REF!&lt;&gt;""</formula>
    </cfRule>
    <cfRule type="expression" dxfId="331" priority="56392" stopIfTrue="1">
      <formula>AND(#REF!="",#REF!&lt;&gt;"")</formula>
    </cfRule>
  </conditionalFormatting>
  <conditionalFormatting sqref="E63:H63">
    <cfRule type="expression" dxfId="330" priority="56396" stopIfTrue="1">
      <formula>#REF!=""</formula>
    </cfRule>
    <cfRule type="expression" dxfId="329" priority="56397" stopIfTrue="1">
      <formula>#REF!&lt;&gt;""</formula>
    </cfRule>
    <cfRule type="expression" dxfId="328" priority="56398" stopIfTrue="1">
      <formula>AND(#REF!="",#REF!&lt;&gt;"")</formula>
    </cfRule>
  </conditionalFormatting>
  <conditionalFormatting sqref="H63">
    <cfRule type="expression" dxfId="327" priority="56402" stopIfTrue="1">
      <formula>#REF!=""</formula>
    </cfRule>
    <cfRule type="expression" dxfId="326" priority="56403" stopIfTrue="1">
      <formula>#REF!&lt;&gt;""</formula>
    </cfRule>
    <cfRule type="expression" dxfId="325" priority="56404" stopIfTrue="1">
      <formula>AND(#REF!="",#REF!&lt;&gt;"")</formula>
    </cfRule>
  </conditionalFormatting>
  <conditionalFormatting sqref="E63:G63">
    <cfRule type="expression" dxfId="324" priority="56408" stopIfTrue="1">
      <formula>#REF!=""</formula>
    </cfRule>
    <cfRule type="expression" dxfId="323" priority="56409" stopIfTrue="1">
      <formula>#REF!&lt;&gt;""</formula>
    </cfRule>
    <cfRule type="expression" dxfId="322" priority="56410" stopIfTrue="1">
      <formula>AND(#REF!="",#REF!&lt;&gt;"")</formula>
    </cfRule>
  </conditionalFormatting>
  <conditionalFormatting sqref="E63">
    <cfRule type="expression" dxfId="321" priority="56414" stopIfTrue="1">
      <formula>$F27=""</formula>
    </cfRule>
    <cfRule type="expression" dxfId="320" priority="56415" stopIfTrue="1">
      <formula>#REF!&lt;&gt;""</formula>
    </cfRule>
    <cfRule type="expression" dxfId="319" priority="56416" stopIfTrue="1">
      <formula>AND(#REF!="",$F27&lt;&gt;"")</formula>
    </cfRule>
  </conditionalFormatting>
  <conditionalFormatting sqref="E80:H80">
    <cfRule type="expression" dxfId="318" priority="58751" stopIfTrue="1">
      <formula>#REF!=""</formula>
    </cfRule>
    <cfRule type="expression" dxfId="317" priority="58752" stopIfTrue="1">
      <formula>#REF!&lt;&gt;""</formula>
    </cfRule>
    <cfRule type="expression" dxfId="316" priority="58753" stopIfTrue="1">
      <formula>AND(#REF!="",#REF!&lt;&gt;"")</formula>
    </cfRule>
  </conditionalFormatting>
  <conditionalFormatting sqref="E78:H78">
    <cfRule type="expression" dxfId="315" priority="58763" stopIfTrue="1">
      <formula>#REF!=""</formula>
    </cfRule>
    <cfRule type="expression" dxfId="314" priority="58764" stopIfTrue="1">
      <formula>#REF!&lt;&gt;""</formula>
    </cfRule>
    <cfRule type="expression" dxfId="313" priority="58765" stopIfTrue="1">
      <formula>AND(#REF!="",#REF!&lt;&gt;"")</formula>
    </cfRule>
  </conditionalFormatting>
  <conditionalFormatting sqref="E62:G62">
    <cfRule type="expression" dxfId="312" priority="58834" stopIfTrue="1">
      <formula>#REF!=""</formula>
    </cfRule>
    <cfRule type="expression" dxfId="311" priority="58835" stopIfTrue="1">
      <formula>#REF!&lt;&gt;""</formula>
    </cfRule>
    <cfRule type="expression" dxfId="310" priority="58836" stopIfTrue="1">
      <formula>AND(#REF!="",#REF!&lt;&gt;"")</formula>
    </cfRule>
  </conditionalFormatting>
  <conditionalFormatting sqref="E79:H80">
    <cfRule type="expression" dxfId="309" priority="58840" stopIfTrue="1">
      <formula>#REF!=""</formula>
    </cfRule>
    <cfRule type="expression" dxfId="308" priority="58841" stopIfTrue="1">
      <formula>#REF!&lt;&gt;""</formula>
    </cfRule>
    <cfRule type="expression" dxfId="307" priority="58842" stopIfTrue="1">
      <formula>AND(#REF!="",#REF!&lt;&gt;"")</formula>
    </cfRule>
  </conditionalFormatting>
  <conditionalFormatting sqref="E62:G62">
    <cfRule type="expression" dxfId="306" priority="59035" stopIfTrue="1">
      <formula>#REF!=""</formula>
    </cfRule>
    <cfRule type="expression" dxfId="305" priority="59036" stopIfTrue="1">
      <formula>#REF!&lt;&gt;""</formula>
    </cfRule>
    <cfRule type="expression" dxfId="304" priority="59037" stopIfTrue="1">
      <formula>AND(#REF!="",#REF!&lt;&gt;"")</formula>
    </cfRule>
  </conditionalFormatting>
  <conditionalFormatting sqref="H62">
    <cfRule type="expression" dxfId="303" priority="59038" stopIfTrue="1">
      <formula>#REF!=""</formula>
    </cfRule>
    <cfRule type="expression" dxfId="302" priority="59039" stopIfTrue="1">
      <formula>#REF!&lt;&gt;""</formula>
    </cfRule>
    <cfRule type="expression" dxfId="301" priority="59040" stopIfTrue="1">
      <formula>AND(#REF!="",#REF!&lt;&gt;"")</formula>
    </cfRule>
  </conditionalFormatting>
  <conditionalFormatting sqref="E62">
    <cfRule type="expression" dxfId="300" priority="59056" stopIfTrue="1">
      <formula>$F27=""</formula>
    </cfRule>
    <cfRule type="expression" dxfId="299" priority="59057" stopIfTrue="1">
      <formula>#REF!&lt;&gt;""</formula>
    </cfRule>
    <cfRule type="expression" dxfId="298" priority="59058" stopIfTrue="1">
      <formula>AND(#REF!="",$F27&lt;&gt;"")</formula>
    </cfRule>
  </conditionalFormatting>
  <conditionalFormatting sqref="E57:H59">
    <cfRule type="expression" dxfId="297" priority="60049" stopIfTrue="1">
      <formula>#REF!=""</formula>
    </cfRule>
    <cfRule type="expression" dxfId="296" priority="60050" stopIfTrue="1">
      <formula>#REF!&lt;&gt;""</formula>
    </cfRule>
    <cfRule type="expression" dxfId="295" priority="60051" stopIfTrue="1">
      <formula>AND(#REF!="",#REF!&lt;&gt;"")</formula>
    </cfRule>
  </conditionalFormatting>
  <conditionalFormatting sqref="E62:H62">
    <cfRule type="expression" dxfId="294" priority="60061" stopIfTrue="1">
      <formula>#REF!=""</formula>
    </cfRule>
    <cfRule type="expression" dxfId="293" priority="60062" stopIfTrue="1">
      <formula>#REF!&lt;&gt;""</formula>
    </cfRule>
    <cfRule type="expression" dxfId="292" priority="60063" stopIfTrue="1">
      <formula>AND(#REF!="",#REF!&lt;&gt;"")</formula>
    </cfRule>
  </conditionalFormatting>
  <conditionalFormatting sqref="J56:L56">
    <cfRule type="expression" dxfId="291" priority="61192" stopIfTrue="1">
      <formula>$E42=""</formula>
    </cfRule>
    <cfRule type="expression" dxfId="290" priority="61193" stopIfTrue="1">
      <formula>#REF!&lt;&gt;""</formula>
    </cfRule>
    <cfRule type="expression" dxfId="289" priority="61194" stopIfTrue="1">
      <formula>AND($F42="",$E42&lt;&gt;"")</formula>
    </cfRule>
  </conditionalFormatting>
  <conditionalFormatting sqref="J55:L55">
    <cfRule type="expression" dxfId="288" priority="61198" stopIfTrue="1">
      <formula>$E42=""</formula>
    </cfRule>
    <cfRule type="expression" dxfId="287" priority="61199" stopIfTrue="1">
      <formula>#REF!&lt;&gt;""</formula>
    </cfRule>
    <cfRule type="expression" dxfId="286" priority="61200" stopIfTrue="1">
      <formula>AND($F42="",$E42&lt;&gt;"")</formula>
    </cfRule>
  </conditionalFormatting>
  <conditionalFormatting sqref="J54:L54">
    <cfRule type="expression" dxfId="285" priority="61204" stopIfTrue="1">
      <formula>$E42=""</formula>
    </cfRule>
    <cfRule type="expression" dxfId="284" priority="61205" stopIfTrue="1">
      <formula>#REF!&lt;&gt;""</formula>
    </cfRule>
    <cfRule type="expression" dxfId="283" priority="61206" stopIfTrue="1">
      <formula>AND($F42="",$E42&lt;&gt;"")</formula>
    </cfRule>
  </conditionalFormatting>
  <conditionalFormatting sqref="J53:L53">
    <cfRule type="expression" dxfId="282" priority="61216" stopIfTrue="1">
      <formula>$E42=""</formula>
    </cfRule>
    <cfRule type="expression" dxfId="281" priority="61217" stopIfTrue="1">
      <formula>#REF!&lt;&gt;""</formula>
    </cfRule>
    <cfRule type="expression" dxfId="280" priority="61218" stopIfTrue="1">
      <formula>AND($F42="",$E42&lt;&gt;"")</formula>
    </cfRule>
  </conditionalFormatting>
  <conditionalFormatting sqref="D20:D21 B20:B21">
    <cfRule type="expression" dxfId="279" priority="17" stopIfTrue="1">
      <formula>#REF!=""</formula>
    </cfRule>
    <cfRule type="expression" dxfId="278" priority="18" stopIfTrue="1">
      <formula>#REF!&lt;&gt;""</formula>
    </cfRule>
    <cfRule type="expression" dxfId="277" priority="19" stopIfTrue="1">
      <formula>AND(#REF!="",#REF!&lt;&gt;"")</formula>
    </cfRule>
  </conditionalFormatting>
  <conditionalFormatting sqref="E65:G68">
    <cfRule type="expression" dxfId="276" priority="61561" stopIfTrue="1">
      <formula>#REF!=""</formula>
    </cfRule>
    <cfRule type="expression" dxfId="275" priority="61562" stopIfTrue="1">
      <formula>#REF!&lt;&gt;""</formula>
    </cfRule>
    <cfRule type="expression" dxfId="274" priority="61563" stopIfTrue="1">
      <formula>AND(#REF!="",#REF!&lt;&gt;"")</formula>
    </cfRule>
  </conditionalFormatting>
  <conditionalFormatting sqref="E23:E24">
    <cfRule type="expression" dxfId="273" priority="1" stopIfTrue="1">
      <formula>#REF!=""</formula>
    </cfRule>
    <cfRule type="expression" dxfId="272" priority="2" stopIfTrue="1">
      <formula>#REF!&lt;&gt;""</formula>
    </cfRule>
    <cfRule type="expression" dxfId="271" priority="3" stopIfTrue="1">
      <formula>AND(#REF!="",#REF!&lt;&gt;"")</formula>
    </cfRule>
  </conditionalFormatting>
  <conditionalFormatting sqref="E23:E24">
    <cfRule type="expression" dxfId="270" priority="4" stopIfTrue="1">
      <formula>#REF!=""</formula>
    </cfRule>
    <cfRule type="expression" dxfId="269" priority="5" stopIfTrue="1">
      <formula>#REF!&lt;&gt;""</formula>
    </cfRule>
    <cfRule type="expression" dxfId="268" priority="6" stopIfTrue="1">
      <formula>AND(#REF!="",#REF!&lt;&gt;"")</formula>
    </cfRule>
  </conditionalFormatting>
  <conditionalFormatting sqref="E68">
    <cfRule type="expression" dxfId="267" priority="63164" stopIfTrue="1">
      <formula>$F29=""</formula>
    </cfRule>
    <cfRule type="expression" dxfId="266" priority="63165" stopIfTrue="1">
      <formula>#REF!&lt;&gt;""</formula>
    </cfRule>
    <cfRule type="expression" dxfId="265" priority="63166" stopIfTrue="1">
      <formula>AND(#REF!="",$F29&lt;&gt;"")</formula>
    </cfRule>
  </conditionalFormatting>
  <conditionalFormatting sqref="E67">
    <cfRule type="expression" dxfId="264" priority="63170" stopIfTrue="1">
      <formula>$F29=""</formula>
    </cfRule>
    <cfRule type="expression" dxfId="263" priority="63171" stopIfTrue="1">
      <formula>#REF!&lt;&gt;""</formula>
    </cfRule>
    <cfRule type="expression" dxfId="262" priority="63172" stopIfTrue="1">
      <formula>AND(#REF!="",$F29&lt;&gt;"")</formula>
    </cfRule>
  </conditionalFormatting>
  <pageMargins left="0.59055118110236227" right="0.19685039370078741" top="0.19685039370078741" bottom="0" header="0.51181102362204722" footer="0.51181102362204722"/>
  <pageSetup paperSize="9" scale="65" fitToHeight="13" orientation="portrait" r:id="rId1"/>
  <headerFooter alignWithMargins="0">
    <oddFooter>&amp;R&amp;P</oddFooter>
  </headerFooter>
  <rowBreaks count="1" manualBreakCount="1">
    <brk id="88" max="13" man="1"/>
  </rowBreaks>
  <colBreaks count="1" manualBreakCount="1">
    <brk id="30" max="27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0000"/>
    <pageSetUpPr fitToPage="1"/>
  </sheetPr>
  <dimension ref="A1:Q135"/>
  <sheetViews>
    <sheetView zoomScaleSheetLayoutView="100" workbookViewId="0">
      <selection activeCell="A7" sqref="A7:K7"/>
    </sheetView>
  </sheetViews>
  <sheetFormatPr defaultRowHeight="12" x14ac:dyDescent="0.2"/>
  <cols>
    <col min="1" max="1" width="50.5703125" style="121" customWidth="1"/>
    <col min="2" max="3" width="6.85546875" style="139" customWidth="1"/>
    <col min="4" max="4" width="5.42578125" style="139" customWidth="1"/>
    <col min="5" max="5" width="5" style="139" customWidth="1"/>
    <col min="6" max="6" width="5.5703125" style="139" customWidth="1"/>
    <col min="7" max="7" width="8.140625" style="139" customWidth="1"/>
    <col min="8" max="8" width="6.7109375" style="139" customWidth="1"/>
    <col min="9" max="9" width="11.7109375" style="139" customWidth="1"/>
    <col min="10" max="10" width="10.7109375" style="140" customWidth="1"/>
    <col min="11" max="11" width="11.7109375" style="17" customWidth="1"/>
    <col min="12" max="12" width="62.85546875" style="82" customWidth="1"/>
    <col min="13" max="13" width="16.28515625" style="3" customWidth="1"/>
    <col min="14" max="14" width="12.140625" style="3" customWidth="1"/>
    <col min="15" max="15" width="2.85546875" style="3" customWidth="1"/>
    <col min="16" max="17" width="9.140625" style="3" hidden="1" customWidth="1"/>
    <col min="18" max="16384" width="9.140625" style="3"/>
  </cols>
  <sheetData>
    <row r="1" spans="1:13" ht="3" customHeight="1" x14ac:dyDescent="0.2">
      <c r="A1" s="114"/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3" ht="15.75" customHeight="1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6" t="s">
        <v>74</v>
      </c>
      <c r="K2" s="116"/>
    </row>
    <row r="3" spans="1:13" ht="39.75" customHeight="1" x14ac:dyDescent="0.2">
      <c r="A3" s="114"/>
      <c r="B3" s="115"/>
      <c r="C3" s="115"/>
      <c r="D3" s="115"/>
      <c r="E3" s="115"/>
      <c r="F3" s="115"/>
      <c r="G3" s="117" t="s">
        <v>114</v>
      </c>
      <c r="H3" s="117"/>
      <c r="I3" s="117"/>
      <c r="J3" s="117"/>
      <c r="K3" s="117"/>
    </row>
    <row r="4" spans="1:13" ht="18" customHeight="1" x14ac:dyDescent="0.2">
      <c r="A4" s="114"/>
      <c r="B4" s="115"/>
      <c r="C4" s="115"/>
      <c r="D4" s="117" t="s">
        <v>75</v>
      </c>
      <c r="E4" s="117"/>
      <c r="F4" s="117"/>
      <c r="G4" s="117"/>
      <c r="H4" s="117"/>
      <c r="I4" s="117"/>
      <c r="J4" s="117"/>
      <c r="K4" s="117"/>
      <c r="L4" s="87"/>
    </row>
    <row r="5" spans="1:13" ht="18" customHeight="1" x14ac:dyDescent="0.2">
      <c r="A5" s="114"/>
      <c r="B5" s="118" t="s">
        <v>111</v>
      </c>
      <c r="C5" s="118"/>
      <c r="D5" s="118"/>
      <c r="E5" s="118"/>
      <c r="F5" s="118"/>
      <c r="G5" s="118"/>
      <c r="H5" s="118"/>
      <c r="I5" s="118"/>
      <c r="J5" s="118"/>
      <c r="K5" s="118"/>
      <c r="L5" s="87"/>
    </row>
    <row r="6" spans="1:13" ht="20.25" customHeight="1" x14ac:dyDescent="0.2">
      <c r="A6" s="114"/>
      <c r="B6" s="118" t="s">
        <v>115</v>
      </c>
      <c r="C6" s="118"/>
      <c r="D6" s="118"/>
      <c r="E6" s="118"/>
      <c r="F6" s="118"/>
      <c r="G6" s="118"/>
      <c r="H6" s="118"/>
      <c r="I6" s="118"/>
      <c r="J6" s="118"/>
      <c r="K6" s="118"/>
      <c r="L6" s="87"/>
    </row>
    <row r="7" spans="1:13" ht="26.25" customHeight="1" x14ac:dyDescent="0.2">
      <c r="A7" s="119" t="s">
        <v>79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87"/>
    </row>
    <row r="8" spans="1:13" x14ac:dyDescent="0.2">
      <c r="A8" s="118"/>
      <c r="B8" s="118"/>
      <c r="C8" s="118"/>
      <c r="D8" s="118"/>
      <c r="E8" s="118"/>
      <c r="F8" s="118"/>
      <c r="G8" s="118"/>
      <c r="H8" s="118"/>
      <c r="I8" s="120" t="s">
        <v>82</v>
      </c>
      <c r="J8" s="120"/>
      <c r="K8" s="120"/>
      <c r="L8" s="95"/>
    </row>
    <row r="9" spans="1:13" ht="9.75" customHeight="1" x14ac:dyDescent="0.2">
      <c r="B9" s="122"/>
      <c r="C9" s="122"/>
      <c r="D9" s="122"/>
      <c r="E9" s="122"/>
      <c r="F9" s="122"/>
      <c r="G9" s="120"/>
      <c r="H9" s="120"/>
      <c r="I9" s="120"/>
      <c r="J9" s="120"/>
      <c r="K9" s="120"/>
      <c r="L9" s="95"/>
    </row>
    <row r="10" spans="1:13" ht="70.5" customHeight="1" x14ac:dyDescent="0.2">
      <c r="A10" s="92" t="s">
        <v>116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5"/>
      <c r="M10" s="95"/>
    </row>
    <row r="11" spans="1:13" ht="2.25" customHeight="1" x14ac:dyDescent="0.2">
      <c r="A11" s="123" t="s">
        <v>28</v>
      </c>
      <c r="B11" s="123"/>
      <c r="C11" s="123"/>
      <c r="D11" s="123"/>
      <c r="E11" s="123"/>
      <c r="F11" s="123"/>
      <c r="G11" s="123"/>
      <c r="H11" s="124"/>
      <c r="I11" s="124"/>
      <c r="J11" s="124"/>
      <c r="K11" s="124"/>
      <c r="L11" s="95"/>
    </row>
    <row r="12" spans="1:13" ht="21" customHeight="1" x14ac:dyDescent="0.2">
      <c r="A12" s="125" t="s">
        <v>4</v>
      </c>
      <c r="B12" s="126" t="s">
        <v>0</v>
      </c>
      <c r="C12" s="126" t="s">
        <v>1</v>
      </c>
      <c r="D12" s="126" t="s">
        <v>8</v>
      </c>
      <c r="E12" s="125"/>
      <c r="F12" s="125"/>
      <c r="G12" s="125"/>
      <c r="H12" s="126" t="s">
        <v>9</v>
      </c>
      <c r="I12" s="127"/>
      <c r="J12" s="127"/>
      <c r="K12" s="127"/>
      <c r="L12" s="95"/>
    </row>
    <row r="13" spans="1:13" ht="6.75" customHeight="1" x14ac:dyDescent="0.2">
      <c r="A13" s="125"/>
      <c r="B13" s="125"/>
      <c r="C13" s="125"/>
      <c r="D13" s="125"/>
      <c r="E13" s="125"/>
      <c r="F13" s="125"/>
      <c r="G13" s="125"/>
      <c r="H13" s="128"/>
      <c r="I13" s="127"/>
      <c r="J13" s="127"/>
      <c r="K13" s="127"/>
      <c r="L13" s="95"/>
    </row>
    <row r="14" spans="1:13" s="17" customFormat="1" ht="27.75" customHeight="1" x14ac:dyDescent="0.2">
      <c r="A14" s="60">
        <v>1</v>
      </c>
      <c r="B14" s="60">
        <v>2</v>
      </c>
      <c r="C14" s="38" t="s">
        <v>16</v>
      </c>
      <c r="D14" s="38" t="s">
        <v>17</v>
      </c>
      <c r="E14" s="38" t="s">
        <v>23</v>
      </c>
      <c r="F14" s="38" t="s">
        <v>35</v>
      </c>
      <c r="G14" s="38" t="s">
        <v>60</v>
      </c>
      <c r="H14" s="38" t="s">
        <v>61</v>
      </c>
      <c r="I14" s="129" t="s">
        <v>68</v>
      </c>
      <c r="J14" s="129" t="s">
        <v>78</v>
      </c>
      <c r="K14" s="129" t="s">
        <v>80</v>
      </c>
      <c r="L14" s="110"/>
    </row>
    <row r="15" spans="1:13" s="17" customFormat="1" ht="21" customHeight="1" x14ac:dyDescent="0.2">
      <c r="A15" s="130" t="s">
        <v>55</v>
      </c>
      <c r="B15" s="60"/>
      <c r="C15" s="38"/>
      <c r="D15" s="38"/>
      <c r="E15" s="38"/>
      <c r="F15" s="38"/>
      <c r="G15" s="38"/>
      <c r="H15" s="38"/>
      <c r="I15" s="57">
        <f>I16+I29+I38+I48+I72+I79</f>
        <v>7014.2000000000007</v>
      </c>
      <c r="J15" s="57">
        <f t="shared" ref="J15:K15" si="0">J16+J29+J38+J48+J72+J79</f>
        <v>2637.9</v>
      </c>
      <c r="K15" s="57">
        <f t="shared" si="0"/>
        <v>2753.9</v>
      </c>
      <c r="L15" s="110"/>
    </row>
    <row r="16" spans="1:13" s="17" customFormat="1" x14ac:dyDescent="0.2">
      <c r="A16" s="40" t="s">
        <v>11</v>
      </c>
      <c r="B16" s="38" t="s">
        <v>12</v>
      </c>
      <c r="C16" s="38"/>
      <c r="D16" s="38"/>
      <c r="E16" s="38"/>
      <c r="F16" s="38"/>
      <c r="G16" s="38"/>
      <c r="H16" s="38"/>
      <c r="I16" s="57">
        <f>I17+I23</f>
        <v>16.3</v>
      </c>
      <c r="J16" s="57">
        <f t="shared" ref="J16:K16" si="1">J17+J23</f>
        <v>17</v>
      </c>
      <c r="K16" s="57">
        <f t="shared" si="1"/>
        <v>17.100000000000001</v>
      </c>
      <c r="L16" s="110"/>
    </row>
    <row r="17" spans="1:12" s="17" customFormat="1" ht="39.75" customHeight="1" x14ac:dyDescent="0.2">
      <c r="A17" s="24" t="s">
        <v>81</v>
      </c>
      <c r="B17" s="38" t="s">
        <v>12</v>
      </c>
      <c r="C17" s="38" t="s">
        <v>15</v>
      </c>
      <c r="D17" s="38"/>
      <c r="E17" s="38"/>
      <c r="F17" s="38"/>
      <c r="G17" s="38"/>
      <c r="H17" s="38"/>
      <c r="I17" s="57">
        <f>I18</f>
        <v>1.9</v>
      </c>
      <c r="J17" s="57">
        <f t="shared" ref="J17:K17" si="2">J18</f>
        <v>2</v>
      </c>
      <c r="K17" s="57">
        <f t="shared" si="2"/>
        <v>2.1</v>
      </c>
      <c r="L17" s="131"/>
    </row>
    <row r="18" spans="1:12" s="17" customFormat="1" ht="38.25" customHeight="1" x14ac:dyDescent="0.2">
      <c r="A18" s="24" t="s">
        <v>83</v>
      </c>
      <c r="B18" s="38" t="s">
        <v>12</v>
      </c>
      <c r="C18" s="38" t="s">
        <v>15</v>
      </c>
      <c r="D18" s="38" t="s">
        <v>67</v>
      </c>
      <c r="E18" s="38"/>
      <c r="F18" s="38"/>
      <c r="G18" s="38"/>
      <c r="H18" s="38"/>
      <c r="I18" s="57">
        <f>I19</f>
        <v>1.9</v>
      </c>
      <c r="J18" s="57">
        <f t="shared" ref="J18:K19" si="3">J19</f>
        <v>2</v>
      </c>
      <c r="K18" s="57">
        <f t="shared" si="3"/>
        <v>2.1</v>
      </c>
      <c r="L18" s="42"/>
    </row>
    <row r="19" spans="1:12" s="17" customFormat="1" ht="22.5" customHeight="1" x14ac:dyDescent="0.2">
      <c r="A19" s="24" t="s">
        <v>84</v>
      </c>
      <c r="B19" s="38" t="s">
        <v>12</v>
      </c>
      <c r="C19" s="38" t="s">
        <v>15</v>
      </c>
      <c r="D19" s="38" t="s">
        <v>67</v>
      </c>
      <c r="E19" s="38" t="s">
        <v>17</v>
      </c>
      <c r="F19" s="38"/>
      <c r="G19" s="38"/>
      <c r="H19" s="38"/>
      <c r="I19" s="57">
        <f>I20</f>
        <v>1.9</v>
      </c>
      <c r="J19" s="57">
        <f t="shared" si="3"/>
        <v>2</v>
      </c>
      <c r="K19" s="57">
        <f t="shared" si="3"/>
        <v>2.1</v>
      </c>
      <c r="L19" s="42"/>
    </row>
    <row r="20" spans="1:12" s="17" customFormat="1" ht="70.5" customHeight="1" x14ac:dyDescent="0.2">
      <c r="A20" s="33" t="s">
        <v>40</v>
      </c>
      <c r="B20" s="35" t="s">
        <v>12</v>
      </c>
      <c r="C20" s="35" t="s">
        <v>15</v>
      </c>
      <c r="D20" s="36" t="s">
        <v>67</v>
      </c>
      <c r="E20" s="36" t="s">
        <v>17</v>
      </c>
      <c r="F20" s="36" t="s">
        <v>27</v>
      </c>
      <c r="G20" s="36" t="s">
        <v>62</v>
      </c>
      <c r="H20" s="38"/>
      <c r="I20" s="22">
        <f t="shared" ref="I20:K21" si="4">I21</f>
        <v>1.9</v>
      </c>
      <c r="J20" s="22">
        <f t="shared" si="4"/>
        <v>2</v>
      </c>
      <c r="K20" s="22">
        <f t="shared" si="4"/>
        <v>2.1</v>
      </c>
      <c r="L20" s="111"/>
    </row>
    <row r="21" spans="1:12" s="17" customFormat="1" ht="23.25" customHeight="1" x14ac:dyDescent="0.2">
      <c r="A21" s="39" t="s">
        <v>46</v>
      </c>
      <c r="B21" s="35" t="s">
        <v>12</v>
      </c>
      <c r="C21" s="35" t="s">
        <v>15</v>
      </c>
      <c r="D21" s="36" t="s">
        <v>67</v>
      </c>
      <c r="E21" s="36" t="s">
        <v>17</v>
      </c>
      <c r="F21" s="36" t="s">
        <v>27</v>
      </c>
      <c r="G21" s="36" t="s">
        <v>62</v>
      </c>
      <c r="H21" s="38" t="s">
        <v>44</v>
      </c>
      <c r="I21" s="22">
        <f t="shared" si="4"/>
        <v>1.9</v>
      </c>
      <c r="J21" s="22">
        <f t="shared" si="4"/>
        <v>2</v>
      </c>
      <c r="K21" s="22">
        <f t="shared" si="4"/>
        <v>2.1</v>
      </c>
      <c r="L21" s="111"/>
    </row>
    <row r="22" spans="1:12" s="17" customFormat="1" ht="27" customHeight="1" x14ac:dyDescent="0.2">
      <c r="A22" s="39" t="s">
        <v>47</v>
      </c>
      <c r="B22" s="35" t="s">
        <v>12</v>
      </c>
      <c r="C22" s="35" t="s">
        <v>15</v>
      </c>
      <c r="D22" s="36" t="s">
        <v>67</v>
      </c>
      <c r="E22" s="36" t="s">
        <v>17</v>
      </c>
      <c r="F22" s="36" t="s">
        <v>27</v>
      </c>
      <c r="G22" s="36" t="s">
        <v>62</v>
      </c>
      <c r="H22" s="38" t="s">
        <v>45</v>
      </c>
      <c r="I22" s="22">
        <f>'ведомст 3'!J24</f>
        <v>1.9</v>
      </c>
      <c r="J22" s="22">
        <f>'ведомст 3'!K24</f>
        <v>2</v>
      </c>
      <c r="K22" s="22">
        <f>'ведомст 3'!L24</f>
        <v>2.1</v>
      </c>
      <c r="L22" s="110"/>
    </row>
    <row r="23" spans="1:12" s="23" customFormat="1" ht="14.25" customHeight="1" x14ac:dyDescent="0.2">
      <c r="A23" s="40" t="s">
        <v>19</v>
      </c>
      <c r="B23" s="38" t="s">
        <v>12</v>
      </c>
      <c r="C23" s="38" t="s">
        <v>20</v>
      </c>
      <c r="D23" s="38"/>
      <c r="E23" s="43"/>
      <c r="F23" s="43"/>
      <c r="G23" s="43"/>
      <c r="H23" s="38"/>
      <c r="I23" s="57">
        <f>I24</f>
        <v>14.4</v>
      </c>
      <c r="J23" s="57">
        <f>J24</f>
        <v>15</v>
      </c>
      <c r="K23" s="57">
        <f>K24</f>
        <v>15</v>
      </c>
      <c r="L23" s="110"/>
    </row>
    <row r="24" spans="1:12" s="23" customFormat="1" ht="24" x14ac:dyDescent="0.2">
      <c r="A24" s="40" t="s">
        <v>76</v>
      </c>
      <c r="B24" s="38" t="s">
        <v>12</v>
      </c>
      <c r="C24" s="38" t="s">
        <v>20</v>
      </c>
      <c r="D24" s="43" t="s">
        <v>63</v>
      </c>
      <c r="E24" s="43"/>
      <c r="F24" s="43"/>
      <c r="G24" s="43"/>
      <c r="H24" s="38"/>
      <c r="I24" s="57">
        <f t="shared" ref="I24:K25" si="5">I25</f>
        <v>14.4</v>
      </c>
      <c r="J24" s="57">
        <f t="shared" si="5"/>
        <v>15</v>
      </c>
      <c r="K24" s="57">
        <f t="shared" si="5"/>
        <v>15</v>
      </c>
      <c r="L24" s="109"/>
    </row>
    <row r="25" spans="1:12" s="23" customFormat="1" ht="24" x14ac:dyDescent="0.2">
      <c r="A25" s="40" t="s">
        <v>77</v>
      </c>
      <c r="B25" s="38" t="s">
        <v>12</v>
      </c>
      <c r="C25" s="38" t="s">
        <v>20</v>
      </c>
      <c r="D25" s="43" t="s">
        <v>63</v>
      </c>
      <c r="E25" s="43" t="s">
        <v>14</v>
      </c>
      <c r="F25" s="43"/>
      <c r="G25" s="43"/>
      <c r="H25" s="38"/>
      <c r="I25" s="57">
        <f t="shared" si="5"/>
        <v>14.4</v>
      </c>
      <c r="J25" s="57">
        <f t="shared" si="5"/>
        <v>15</v>
      </c>
      <c r="K25" s="57">
        <f t="shared" si="5"/>
        <v>15</v>
      </c>
      <c r="L25" s="109"/>
    </row>
    <row r="26" spans="1:12" s="23" customFormat="1" x14ac:dyDescent="0.2">
      <c r="A26" s="40" t="s">
        <v>89</v>
      </c>
      <c r="B26" s="38" t="s">
        <v>12</v>
      </c>
      <c r="C26" s="38" t="s">
        <v>20</v>
      </c>
      <c r="D26" s="43" t="s">
        <v>63</v>
      </c>
      <c r="E26" s="43" t="s">
        <v>14</v>
      </c>
      <c r="F26" s="43" t="s">
        <v>27</v>
      </c>
      <c r="G26" s="43" t="s">
        <v>64</v>
      </c>
      <c r="H26" s="38"/>
      <c r="I26" s="57">
        <f t="shared" ref="I26:K27" si="6">I27</f>
        <v>14.4</v>
      </c>
      <c r="J26" s="57">
        <f t="shared" si="6"/>
        <v>15</v>
      </c>
      <c r="K26" s="57">
        <f t="shared" si="6"/>
        <v>15</v>
      </c>
      <c r="L26" s="110"/>
    </row>
    <row r="27" spans="1:12" s="23" customFormat="1" ht="15.75" customHeight="1" x14ac:dyDescent="0.2">
      <c r="A27" s="40" t="s">
        <v>48</v>
      </c>
      <c r="B27" s="38" t="s">
        <v>12</v>
      </c>
      <c r="C27" s="38" t="s">
        <v>20</v>
      </c>
      <c r="D27" s="43" t="s">
        <v>63</v>
      </c>
      <c r="E27" s="43" t="s">
        <v>14</v>
      </c>
      <c r="F27" s="43" t="s">
        <v>27</v>
      </c>
      <c r="G27" s="43" t="s">
        <v>64</v>
      </c>
      <c r="H27" s="38" t="s">
        <v>49</v>
      </c>
      <c r="I27" s="57">
        <f t="shared" si="6"/>
        <v>14.4</v>
      </c>
      <c r="J27" s="57">
        <f t="shared" si="6"/>
        <v>15</v>
      </c>
      <c r="K27" s="57">
        <f t="shared" si="6"/>
        <v>15</v>
      </c>
      <c r="L27" s="110"/>
    </row>
    <row r="28" spans="1:12" s="23" customFormat="1" ht="16.5" customHeight="1" x14ac:dyDescent="0.2">
      <c r="A28" s="40" t="s">
        <v>34</v>
      </c>
      <c r="B28" s="38" t="s">
        <v>12</v>
      </c>
      <c r="C28" s="38" t="s">
        <v>20</v>
      </c>
      <c r="D28" s="43" t="s">
        <v>63</v>
      </c>
      <c r="E28" s="43" t="s">
        <v>14</v>
      </c>
      <c r="F28" s="43" t="s">
        <v>27</v>
      </c>
      <c r="G28" s="43" t="s">
        <v>64</v>
      </c>
      <c r="H28" s="38" t="s">
        <v>33</v>
      </c>
      <c r="I28" s="57">
        <f>'ведомст 3'!J30</f>
        <v>14.4</v>
      </c>
      <c r="J28" s="57">
        <f>'ведомст 3'!K30</f>
        <v>15</v>
      </c>
      <c r="K28" s="57">
        <f>'ведомст 3'!L30</f>
        <v>15</v>
      </c>
      <c r="L28" s="110"/>
    </row>
    <row r="29" spans="1:12" s="23" customFormat="1" ht="15" customHeight="1" x14ac:dyDescent="0.2">
      <c r="A29" s="40" t="s">
        <v>85</v>
      </c>
      <c r="B29" s="38" t="s">
        <v>13</v>
      </c>
      <c r="C29" s="38"/>
      <c r="D29" s="43"/>
      <c r="E29" s="43"/>
      <c r="F29" s="43"/>
      <c r="G29" s="43"/>
      <c r="H29" s="38"/>
      <c r="I29" s="57">
        <f>I30</f>
        <v>356.3</v>
      </c>
      <c r="J29" s="57">
        <f t="shared" ref="J29:K29" si="7">J30</f>
        <v>391</v>
      </c>
      <c r="K29" s="57">
        <f t="shared" si="7"/>
        <v>425.79999999999995</v>
      </c>
      <c r="L29" s="110"/>
    </row>
    <row r="30" spans="1:12" s="23" customFormat="1" ht="17.25" customHeight="1" x14ac:dyDescent="0.2">
      <c r="A30" s="40" t="s">
        <v>86</v>
      </c>
      <c r="B30" s="38" t="s">
        <v>13</v>
      </c>
      <c r="C30" s="38" t="s">
        <v>21</v>
      </c>
      <c r="D30" s="43"/>
      <c r="E30" s="43"/>
      <c r="F30" s="43"/>
      <c r="G30" s="43"/>
      <c r="H30" s="38"/>
      <c r="I30" s="57">
        <f>I31</f>
        <v>356.3</v>
      </c>
      <c r="J30" s="57">
        <f t="shared" ref="J30:K30" si="8">J31</f>
        <v>391</v>
      </c>
      <c r="K30" s="57">
        <f t="shared" si="8"/>
        <v>425.79999999999995</v>
      </c>
      <c r="L30" s="110"/>
    </row>
    <row r="31" spans="1:12" s="23" customFormat="1" ht="30" customHeight="1" x14ac:dyDescent="0.2">
      <c r="A31" s="40" t="s">
        <v>76</v>
      </c>
      <c r="B31" s="38" t="s">
        <v>13</v>
      </c>
      <c r="C31" s="38" t="s">
        <v>21</v>
      </c>
      <c r="D31" s="43" t="s">
        <v>63</v>
      </c>
      <c r="E31" s="43"/>
      <c r="F31" s="43"/>
      <c r="G31" s="43"/>
      <c r="H31" s="38"/>
      <c r="I31" s="57">
        <f>I32</f>
        <v>356.3</v>
      </c>
      <c r="J31" s="57">
        <f t="shared" ref="J31:K31" si="9">J32</f>
        <v>391</v>
      </c>
      <c r="K31" s="57">
        <f t="shared" si="9"/>
        <v>425.79999999999995</v>
      </c>
      <c r="L31" s="110"/>
    </row>
    <row r="32" spans="1:12" s="23" customFormat="1" ht="27" customHeight="1" x14ac:dyDescent="0.2">
      <c r="A32" s="40" t="s">
        <v>77</v>
      </c>
      <c r="B32" s="38" t="s">
        <v>13</v>
      </c>
      <c r="C32" s="38" t="s">
        <v>21</v>
      </c>
      <c r="D32" s="38" t="s">
        <v>63</v>
      </c>
      <c r="E32" s="38" t="s">
        <v>14</v>
      </c>
      <c r="F32" s="38"/>
      <c r="G32" s="38"/>
      <c r="H32" s="38"/>
      <c r="I32" s="57">
        <f>I33</f>
        <v>356.3</v>
      </c>
      <c r="J32" s="57">
        <f t="shared" ref="J32:K32" si="10">J33</f>
        <v>391</v>
      </c>
      <c r="K32" s="57">
        <f t="shared" si="10"/>
        <v>425.79999999999995</v>
      </c>
      <c r="L32" s="110"/>
    </row>
    <row r="33" spans="1:12" s="23" customFormat="1" ht="23.25" customHeight="1" x14ac:dyDescent="0.2">
      <c r="A33" s="40" t="s">
        <v>88</v>
      </c>
      <c r="B33" s="38" t="s">
        <v>13</v>
      </c>
      <c r="C33" s="38" t="s">
        <v>21</v>
      </c>
      <c r="D33" s="43" t="s">
        <v>63</v>
      </c>
      <c r="E33" s="43" t="s">
        <v>14</v>
      </c>
      <c r="F33" s="43" t="s">
        <v>27</v>
      </c>
      <c r="G33" s="43" t="s">
        <v>87</v>
      </c>
      <c r="H33" s="38"/>
      <c r="I33" s="57">
        <f>I34+I36</f>
        <v>356.3</v>
      </c>
      <c r="J33" s="57">
        <f t="shared" ref="J33:K33" si="11">J34+J36</f>
        <v>391</v>
      </c>
      <c r="K33" s="57">
        <f t="shared" si="11"/>
        <v>425.79999999999995</v>
      </c>
      <c r="L33" s="132"/>
    </row>
    <row r="34" spans="1:12" s="23" customFormat="1" ht="45" customHeight="1" x14ac:dyDescent="0.2">
      <c r="A34" s="40" t="s">
        <v>50</v>
      </c>
      <c r="B34" s="38" t="s">
        <v>13</v>
      </c>
      <c r="C34" s="38" t="s">
        <v>21</v>
      </c>
      <c r="D34" s="43" t="s">
        <v>63</v>
      </c>
      <c r="E34" s="43" t="s">
        <v>14</v>
      </c>
      <c r="F34" s="43" t="s">
        <v>27</v>
      </c>
      <c r="G34" s="43" t="s">
        <v>87</v>
      </c>
      <c r="H34" s="38" t="s">
        <v>42</v>
      </c>
      <c r="I34" s="57">
        <f t="shared" ref="I34:K36" si="12">I35</f>
        <v>301.2</v>
      </c>
      <c r="J34" s="57">
        <f t="shared" si="12"/>
        <v>301.2</v>
      </c>
      <c r="K34" s="57">
        <f t="shared" si="12"/>
        <v>301.2</v>
      </c>
      <c r="L34" s="110"/>
    </row>
    <row r="35" spans="1:12" s="23" customFormat="1" ht="24" x14ac:dyDescent="0.2">
      <c r="A35" s="40" t="s">
        <v>43</v>
      </c>
      <c r="B35" s="38" t="s">
        <v>13</v>
      </c>
      <c r="C35" s="38" t="s">
        <v>21</v>
      </c>
      <c r="D35" s="43" t="s">
        <v>63</v>
      </c>
      <c r="E35" s="43" t="s">
        <v>14</v>
      </c>
      <c r="F35" s="43" t="s">
        <v>27</v>
      </c>
      <c r="G35" s="43" t="s">
        <v>87</v>
      </c>
      <c r="H35" s="38" t="s">
        <v>41</v>
      </c>
      <c r="I35" s="57">
        <f>'ведомст 3'!J37</f>
        <v>301.2</v>
      </c>
      <c r="J35" s="57">
        <f>'ведомст 3'!K37</f>
        <v>301.2</v>
      </c>
      <c r="K35" s="57">
        <f>'ведомст 3'!L37</f>
        <v>301.2</v>
      </c>
      <c r="L35" s="110"/>
    </row>
    <row r="36" spans="1:12" s="23" customFormat="1" ht="24" x14ac:dyDescent="0.2">
      <c r="A36" s="24" t="s">
        <v>46</v>
      </c>
      <c r="B36" s="38" t="s">
        <v>13</v>
      </c>
      <c r="C36" s="38" t="s">
        <v>21</v>
      </c>
      <c r="D36" s="43" t="s">
        <v>63</v>
      </c>
      <c r="E36" s="43" t="s">
        <v>14</v>
      </c>
      <c r="F36" s="43" t="s">
        <v>27</v>
      </c>
      <c r="G36" s="43" t="s">
        <v>87</v>
      </c>
      <c r="H36" s="38" t="s">
        <v>44</v>
      </c>
      <c r="I36" s="57">
        <f t="shared" si="12"/>
        <v>55.1</v>
      </c>
      <c r="J36" s="57">
        <f t="shared" si="12"/>
        <v>89.8</v>
      </c>
      <c r="K36" s="57">
        <f t="shared" si="12"/>
        <v>124.6</v>
      </c>
      <c r="L36" s="110"/>
    </row>
    <row r="37" spans="1:12" s="23" customFormat="1" ht="26.25" customHeight="1" x14ac:dyDescent="0.2">
      <c r="A37" s="24" t="s">
        <v>47</v>
      </c>
      <c r="B37" s="38" t="s">
        <v>13</v>
      </c>
      <c r="C37" s="38" t="s">
        <v>21</v>
      </c>
      <c r="D37" s="43" t="s">
        <v>63</v>
      </c>
      <c r="E37" s="43" t="s">
        <v>14</v>
      </c>
      <c r="F37" s="43" t="s">
        <v>27</v>
      </c>
      <c r="G37" s="43" t="s">
        <v>87</v>
      </c>
      <c r="H37" s="38" t="s">
        <v>45</v>
      </c>
      <c r="I37" s="57">
        <f>'ведомст 3'!J39</f>
        <v>55.1</v>
      </c>
      <c r="J37" s="57">
        <f>'ведомст 3'!K39</f>
        <v>89.8</v>
      </c>
      <c r="K37" s="57">
        <f>'ведомст 3'!L39</f>
        <v>124.6</v>
      </c>
      <c r="L37" s="42"/>
    </row>
    <row r="38" spans="1:12" s="23" customFormat="1" ht="16.5" customHeight="1" x14ac:dyDescent="0.2">
      <c r="A38" s="40" t="s">
        <v>31</v>
      </c>
      <c r="B38" s="38" t="s">
        <v>21</v>
      </c>
      <c r="C38" s="38"/>
      <c r="D38" s="38"/>
      <c r="E38" s="38"/>
      <c r="F38" s="38"/>
      <c r="G38" s="38"/>
      <c r="H38" s="38"/>
      <c r="I38" s="57">
        <f>I39</f>
        <v>30.700000000000003</v>
      </c>
      <c r="J38" s="57">
        <f t="shared" ref="J38:K38" si="13">J39</f>
        <v>0</v>
      </c>
      <c r="K38" s="57">
        <f t="shared" si="13"/>
        <v>0</v>
      </c>
      <c r="L38" s="42"/>
    </row>
    <row r="39" spans="1:12" s="23" customFormat="1" ht="27.75" customHeight="1" x14ac:dyDescent="0.2">
      <c r="A39" s="40" t="s">
        <v>57</v>
      </c>
      <c r="B39" s="38" t="s">
        <v>21</v>
      </c>
      <c r="C39" s="38" t="s">
        <v>22</v>
      </c>
      <c r="D39" s="38"/>
      <c r="E39" s="38"/>
      <c r="F39" s="38"/>
      <c r="G39" s="38"/>
      <c r="H39" s="38"/>
      <c r="I39" s="57">
        <f t="shared" ref="I39:K40" si="14">I40</f>
        <v>30.700000000000003</v>
      </c>
      <c r="J39" s="57">
        <f t="shared" si="14"/>
        <v>0</v>
      </c>
      <c r="K39" s="57">
        <f t="shared" si="14"/>
        <v>0</v>
      </c>
      <c r="L39" s="42"/>
    </row>
    <row r="40" spans="1:12" s="23" customFormat="1" ht="24" x14ac:dyDescent="0.2">
      <c r="A40" s="24" t="s">
        <v>76</v>
      </c>
      <c r="B40" s="38" t="s">
        <v>21</v>
      </c>
      <c r="C40" s="38" t="s">
        <v>22</v>
      </c>
      <c r="D40" s="43">
        <v>89</v>
      </c>
      <c r="E40" s="47"/>
      <c r="F40" s="47"/>
      <c r="G40" s="47"/>
      <c r="H40" s="38"/>
      <c r="I40" s="57">
        <f t="shared" si="14"/>
        <v>30.700000000000003</v>
      </c>
      <c r="J40" s="57">
        <f t="shared" si="14"/>
        <v>0</v>
      </c>
      <c r="K40" s="57">
        <f t="shared" si="14"/>
        <v>0</v>
      </c>
      <c r="L40" s="109"/>
    </row>
    <row r="41" spans="1:12" s="23" customFormat="1" ht="24" x14ac:dyDescent="0.2">
      <c r="A41" s="40" t="s">
        <v>77</v>
      </c>
      <c r="B41" s="38" t="s">
        <v>21</v>
      </c>
      <c r="C41" s="38" t="s">
        <v>22</v>
      </c>
      <c r="D41" s="43" t="s">
        <v>63</v>
      </c>
      <c r="E41" s="43" t="s">
        <v>14</v>
      </c>
      <c r="F41" s="43" t="s">
        <v>27</v>
      </c>
      <c r="G41" s="47"/>
      <c r="H41" s="38"/>
      <c r="I41" s="57">
        <f>I42+I45</f>
        <v>30.700000000000003</v>
      </c>
      <c r="J41" s="57">
        <f t="shared" ref="J41:K41" si="15">J42+J45</f>
        <v>0</v>
      </c>
      <c r="K41" s="57">
        <f t="shared" si="15"/>
        <v>0</v>
      </c>
      <c r="L41" s="109"/>
    </row>
    <row r="42" spans="1:12" s="23" customFormat="1" ht="26.25" customHeight="1" x14ac:dyDescent="0.2">
      <c r="A42" s="48" t="s">
        <v>69</v>
      </c>
      <c r="B42" s="38" t="s">
        <v>21</v>
      </c>
      <c r="C42" s="38" t="s">
        <v>22</v>
      </c>
      <c r="D42" s="43" t="s">
        <v>63</v>
      </c>
      <c r="E42" s="43" t="s">
        <v>14</v>
      </c>
      <c r="F42" s="43" t="s">
        <v>27</v>
      </c>
      <c r="G42" s="43" t="s">
        <v>64</v>
      </c>
      <c r="H42" s="38"/>
      <c r="I42" s="57">
        <f>I43</f>
        <v>0.6</v>
      </c>
      <c r="J42" s="57">
        <f t="shared" ref="J42:K42" si="16">J43</f>
        <v>0</v>
      </c>
      <c r="K42" s="57">
        <f t="shared" si="16"/>
        <v>0</v>
      </c>
      <c r="L42" s="112"/>
    </row>
    <row r="43" spans="1:12" s="23" customFormat="1" ht="24" x14ac:dyDescent="0.2">
      <c r="A43" s="24" t="s">
        <v>46</v>
      </c>
      <c r="B43" s="38" t="s">
        <v>21</v>
      </c>
      <c r="C43" s="38" t="s">
        <v>22</v>
      </c>
      <c r="D43" s="43" t="s">
        <v>63</v>
      </c>
      <c r="E43" s="43" t="s">
        <v>14</v>
      </c>
      <c r="F43" s="43" t="s">
        <v>27</v>
      </c>
      <c r="G43" s="43" t="s">
        <v>64</v>
      </c>
      <c r="H43" s="38" t="s">
        <v>44</v>
      </c>
      <c r="I43" s="57">
        <f>I44</f>
        <v>0.6</v>
      </c>
      <c r="J43" s="57">
        <f>J44</f>
        <v>0</v>
      </c>
      <c r="K43" s="57">
        <f>K44</f>
        <v>0</v>
      </c>
      <c r="L43" s="110"/>
    </row>
    <row r="44" spans="1:12" s="23" customFormat="1" ht="24" x14ac:dyDescent="0.2">
      <c r="A44" s="24" t="s">
        <v>47</v>
      </c>
      <c r="B44" s="38" t="s">
        <v>21</v>
      </c>
      <c r="C44" s="38" t="s">
        <v>22</v>
      </c>
      <c r="D44" s="43" t="s">
        <v>63</v>
      </c>
      <c r="E44" s="43" t="s">
        <v>14</v>
      </c>
      <c r="F44" s="43" t="s">
        <v>27</v>
      </c>
      <c r="G44" s="43" t="s">
        <v>64</v>
      </c>
      <c r="H44" s="38" t="s">
        <v>45</v>
      </c>
      <c r="I44" s="57">
        <f>'ведомст 3'!J46</f>
        <v>0.6</v>
      </c>
      <c r="J44" s="57">
        <f>'ведомст 3'!K46</f>
        <v>0</v>
      </c>
      <c r="K44" s="57">
        <f>'ведомст 3'!L46</f>
        <v>0</v>
      </c>
      <c r="L44" s="110"/>
    </row>
    <row r="45" spans="1:12" s="23" customFormat="1" x14ac:dyDescent="0.2">
      <c r="A45" s="24" t="s">
        <v>91</v>
      </c>
      <c r="B45" s="38" t="s">
        <v>21</v>
      </c>
      <c r="C45" s="38" t="s">
        <v>22</v>
      </c>
      <c r="D45" s="43" t="s">
        <v>63</v>
      </c>
      <c r="E45" s="43" t="s">
        <v>14</v>
      </c>
      <c r="F45" s="43" t="s">
        <v>27</v>
      </c>
      <c r="G45" s="43" t="s">
        <v>90</v>
      </c>
      <c r="H45" s="38"/>
      <c r="I45" s="57">
        <f>I46</f>
        <v>30.1</v>
      </c>
      <c r="J45" s="57">
        <f t="shared" ref="J45:K45" si="17">J46</f>
        <v>0</v>
      </c>
      <c r="K45" s="57">
        <f t="shared" si="17"/>
        <v>0</v>
      </c>
      <c r="L45" s="110"/>
    </row>
    <row r="46" spans="1:12" s="23" customFormat="1" ht="24" x14ac:dyDescent="0.2">
      <c r="A46" s="24" t="s">
        <v>46</v>
      </c>
      <c r="B46" s="38" t="s">
        <v>21</v>
      </c>
      <c r="C46" s="38" t="s">
        <v>15</v>
      </c>
      <c r="D46" s="43" t="s">
        <v>63</v>
      </c>
      <c r="E46" s="43" t="s">
        <v>14</v>
      </c>
      <c r="F46" s="43" t="s">
        <v>27</v>
      </c>
      <c r="G46" s="43" t="s">
        <v>90</v>
      </c>
      <c r="H46" s="38" t="s">
        <v>44</v>
      </c>
      <c r="I46" s="57">
        <f>I47</f>
        <v>30.1</v>
      </c>
      <c r="J46" s="57">
        <f>J47</f>
        <v>0</v>
      </c>
      <c r="K46" s="57">
        <f>K47</f>
        <v>0</v>
      </c>
      <c r="L46" s="110"/>
    </row>
    <row r="47" spans="1:12" s="23" customFormat="1" ht="24" x14ac:dyDescent="0.2">
      <c r="A47" s="24" t="s">
        <v>47</v>
      </c>
      <c r="B47" s="38" t="s">
        <v>21</v>
      </c>
      <c r="C47" s="38" t="s">
        <v>15</v>
      </c>
      <c r="D47" s="43" t="s">
        <v>63</v>
      </c>
      <c r="E47" s="43" t="s">
        <v>14</v>
      </c>
      <c r="F47" s="43" t="s">
        <v>27</v>
      </c>
      <c r="G47" s="43" t="s">
        <v>90</v>
      </c>
      <c r="H47" s="38" t="s">
        <v>45</v>
      </c>
      <c r="I47" s="57">
        <f>'ведомст 3'!J49</f>
        <v>30.1</v>
      </c>
      <c r="J47" s="57">
        <f>'ведомст 3'!K49</f>
        <v>0</v>
      </c>
      <c r="K47" s="57">
        <f>'ведомст 3'!L49</f>
        <v>0</v>
      </c>
      <c r="L47" s="110"/>
    </row>
    <row r="48" spans="1:12" s="23" customFormat="1" ht="15.75" customHeight="1" x14ac:dyDescent="0.2">
      <c r="A48" s="52" t="s">
        <v>2</v>
      </c>
      <c r="B48" s="38" t="s">
        <v>18</v>
      </c>
      <c r="C48" s="38"/>
      <c r="D48" s="36"/>
      <c r="E48" s="36"/>
      <c r="F48" s="36"/>
      <c r="G48" s="36"/>
      <c r="H48" s="38"/>
      <c r="I48" s="22">
        <f>I49</f>
        <v>6476.9000000000005</v>
      </c>
      <c r="J48" s="22">
        <f>J49</f>
        <v>2034.4</v>
      </c>
      <c r="K48" s="22">
        <f>K49</f>
        <v>2055.4</v>
      </c>
      <c r="L48" s="42"/>
    </row>
    <row r="49" spans="1:12" s="23" customFormat="1" ht="18" customHeight="1" x14ac:dyDescent="0.2">
      <c r="A49" s="52" t="s">
        <v>92</v>
      </c>
      <c r="B49" s="38" t="s">
        <v>18</v>
      </c>
      <c r="C49" s="38" t="s">
        <v>21</v>
      </c>
      <c r="D49" s="38"/>
      <c r="E49" s="38"/>
      <c r="F49" s="38"/>
      <c r="G49" s="38"/>
      <c r="H49" s="38"/>
      <c r="I49" s="22">
        <f>I50+I55+I67</f>
        <v>6476.9000000000005</v>
      </c>
      <c r="J49" s="22">
        <f t="shared" ref="J49:K49" si="18">J50+J55+J67</f>
        <v>2034.4</v>
      </c>
      <c r="K49" s="22">
        <f t="shared" si="18"/>
        <v>2055.4</v>
      </c>
      <c r="L49" s="42"/>
    </row>
    <row r="50" spans="1:12" s="23" customFormat="1" ht="39" customHeight="1" x14ac:dyDescent="0.2">
      <c r="A50" s="133" t="s">
        <v>94</v>
      </c>
      <c r="B50" s="38" t="s">
        <v>18</v>
      </c>
      <c r="C50" s="38" t="s">
        <v>21</v>
      </c>
      <c r="D50" s="38" t="s">
        <v>32</v>
      </c>
      <c r="E50" s="38"/>
      <c r="F50" s="38"/>
      <c r="G50" s="38"/>
      <c r="H50" s="38"/>
      <c r="I50" s="22">
        <f>I51</f>
        <v>40</v>
      </c>
      <c r="J50" s="22">
        <f t="shared" ref="J50:K50" si="19">J51</f>
        <v>35</v>
      </c>
      <c r="K50" s="22">
        <f t="shared" si="19"/>
        <v>35</v>
      </c>
      <c r="L50" s="42"/>
    </row>
    <row r="51" spans="1:12" s="23" customFormat="1" ht="23.25" customHeight="1" x14ac:dyDescent="0.2">
      <c r="A51" s="133" t="s">
        <v>93</v>
      </c>
      <c r="B51" s="38" t="s">
        <v>18</v>
      </c>
      <c r="C51" s="38" t="s">
        <v>21</v>
      </c>
      <c r="D51" s="38" t="s">
        <v>32</v>
      </c>
      <c r="E51" s="38" t="s">
        <v>58</v>
      </c>
      <c r="F51" s="38" t="s">
        <v>12</v>
      </c>
      <c r="G51" s="38"/>
      <c r="H51" s="38"/>
      <c r="I51" s="22">
        <f>I52</f>
        <v>40</v>
      </c>
      <c r="J51" s="22">
        <f t="shared" ref="J51:K51" si="20">J52</f>
        <v>35</v>
      </c>
      <c r="K51" s="22">
        <f t="shared" si="20"/>
        <v>35</v>
      </c>
      <c r="L51" s="42"/>
    </row>
    <row r="52" spans="1:12" s="23" customFormat="1" ht="24" customHeight="1" x14ac:dyDescent="0.2">
      <c r="A52" s="133" t="s">
        <v>96</v>
      </c>
      <c r="B52" s="38" t="s">
        <v>18</v>
      </c>
      <c r="C52" s="38" t="s">
        <v>21</v>
      </c>
      <c r="D52" s="38" t="s">
        <v>32</v>
      </c>
      <c r="E52" s="38" t="s">
        <v>58</v>
      </c>
      <c r="F52" s="38" t="s">
        <v>12</v>
      </c>
      <c r="G52" s="38" t="s">
        <v>95</v>
      </c>
      <c r="H52" s="38"/>
      <c r="I52" s="22">
        <f>I53</f>
        <v>40</v>
      </c>
      <c r="J52" s="22">
        <f t="shared" ref="J52:K52" si="21">J53</f>
        <v>35</v>
      </c>
      <c r="K52" s="22">
        <f t="shared" si="21"/>
        <v>35</v>
      </c>
      <c r="L52" s="42"/>
    </row>
    <row r="53" spans="1:12" s="23" customFormat="1" ht="30.75" customHeight="1" x14ac:dyDescent="0.2">
      <c r="A53" s="133" t="s">
        <v>46</v>
      </c>
      <c r="B53" s="38" t="s">
        <v>18</v>
      </c>
      <c r="C53" s="38" t="s">
        <v>21</v>
      </c>
      <c r="D53" s="38" t="s">
        <v>32</v>
      </c>
      <c r="E53" s="38" t="s">
        <v>58</v>
      </c>
      <c r="F53" s="38" t="s">
        <v>12</v>
      </c>
      <c r="G53" s="38" t="s">
        <v>95</v>
      </c>
      <c r="H53" s="38" t="s">
        <v>44</v>
      </c>
      <c r="I53" s="22">
        <f>I54</f>
        <v>40</v>
      </c>
      <c r="J53" s="22">
        <f t="shared" ref="J53:K53" si="22">J54</f>
        <v>35</v>
      </c>
      <c r="K53" s="22">
        <f t="shared" si="22"/>
        <v>35</v>
      </c>
      <c r="L53" s="42"/>
    </row>
    <row r="54" spans="1:12" s="23" customFormat="1" ht="30.75" customHeight="1" x14ac:dyDescent="0.2">
      <c r="A54" s="133" t="s">
        <v>47</v>
      </c>
      <c r="B54" s="38" t="s">
        <v>18</v>
      </c>
      <c r="C54" s="38" t="s">
        <v>21</v>
      </c>
      <c r="D54" s="38" t="s">
        <v>32</v>
      </c>
      <c r="E54" s="38" t="s">
        <v>58</v>
      </c>
      <c r="F54" s="38" t="s">
        <v>12</v>
      </c>
      <c r="G54" s="38" t="s">
        <v>95</v>
      </c>
      <c r="H54" s="38" t="s">
        <v>45</v>
      </c>
      <c r="I54" s="22">
        <f>'ведомст 3'!J56</f>
        <v>40</v>
      </c>
      <c r="J54" s="22">
        <f>'ведомст 3'!K56</f>
        <v>35</v>
      </c>
      <c r="K54" s="22">
        <f>'ведомст 3'!L56</f>
        <v>35</v>
      </c>
      <c r="L54" s="42"/>
    </row>
    <row r="55" spans="1:12" s="23" customFormat="1" ht="45.75" customHeight="1" x14ac:dyDescent="0.2">
      <c r="A55" s="40" t="s">
        <v>98</v>
      </c>
      <c r="B55" s="38" t="s">
        <v>18</v>
      </c>
      <c r="C55" s="38" t="s">
        <v>21</v>
      </c>
      <c r="D55" s="36" t="s">
        <v>97</v>
      </c>
      <c r="E55" s="36"/>
      <c r="F55" s="36"/>
      <c r="G55" s="36"/>
      <c r="H55" s="38"/>
      <c r="I55" s="22">
        <f>I56+I60</f>
        <v>6242.6</v>
      </c>
      <c r="J55" s="22">
        <f t="shared" ref="J55:K55" si="23">J56+J60</f>
        <v>1999.4</v>
      </c>
      <c r="K55" s="22">
        <f t="shared" si="23"/>
        <v>2020.4</v>
      </c>
      <c r="L55" s="109"/>
    </row>
    <row r="56" spans="1:12" s="23" customFormat="1" ht="17.25" customHeight="1" x14ac:dyDescent="0.2">
      <c r="A56" s="40" t="s">
        <v>101</v>
      </c>
      <c r="B56" s="38" t="s">
        <v>18</v>
      </c>
      <c r="C56" s="38" t="s">
        <v>21</v>
      </c>
      <c r="D56" s="36" t="s">
        <v>97</v>
      </c>
      <c r="E56" s="36" t="s">
        <v>58</v>
      </c>
      <c r="F56" s="36" t="s">
        <v>12</v>
      </c>
      <c r="G56" s="36"/>
      <c r="H56" s="38"/>
      <c r="I56" s="22">
        <f t="shared" ref="I56:K56" si="24">I57</f>
        <v>1200.0999999999999</v>
      </c>
      <c r="J56" s="22">
        <f t="shared" si="24"/>
        <v>1300</v>
      </c>
      <c r="K56" s="22">
        <f t="shared" si="24"/>
        <v>1350</v>
      </c>
      <c r="L56" s="109"/>
    </row>
    <row r="57" spans="1:12" s="23" customFormat="1" ht="15" customHeight="1" x14ac:dyDescent="0.2">
      <c r="A57" s="40" t="s">
        <v>99</v>
      </c>
      <c r="B57" s="38" t="s">
        <v>18</v>
      </c>
      <c r="C57" s="38" t="s">
        <v>21</v>
      </c>
      <c r="D57" s="36" t="s">
        <v>97</v>
      </c>
      <c r="E57" s="36" t="s">
        <v>58</v>
      </c>
      <c r="F57" s="36" t="s">
        <v>12</v>
      </c>
      <c r="G57" s="36" t="s">
        <v>100</v>
      </c>
      <c r="H57" s="38"/>
      <c r="I57" s="22">
        <f t="shared" ref="I57:K58" si="25">I58</f>
        <v>1200.0999999999999</v>
      </c>
      <c r="J57" s="22">
        <f t="shared" si="25"/>
        <v>1300</v>
      </c>
      <c r="K57" s="22">
        <f t="shared" si="25"/>
        <v>1350</v>
      </c>
      <c r="L57" s="131"/>
    </row>
    <row r="58" spans="1:12" s="23" customFormat="1" ht="23.25" customHeight="1" x14ac:dyDescent="0.2">
      <c r="A58" s="24" t="s">
        <v>46</v>
      </c>
      <c r="B58" s="38" t="s">
        <v>18</v>
      </c>
      <c r="C58" s="38" t="s">
        <v>21</v>
      </c>
      <c r="D58" s="36" t="s">
        <v>97</v>
      </c>
      <c r="E58" s="36" t="s">
        <v>58</v>
      </c>
      <c r="F58" s="36" t="s">
        <v>12</v>
      </c>
      <c r="G58" s="36" t="s">
        <v>100</v>
      </c>
      <c r="H58" s="38" t="s">
        <v>44</v>
      </c>
      <c r="I58" s="22">
        <f t="shared" si="25"/>
        <v>1200.0999999999999</v>
      </c>
      <c r="J58" s="22">
        <f t="shared" si="25"/>
        <v>1300</v>
      </c>
      <c r="K58" s="22">
        <f t="shared" si="25"/>
        <v>1350</v>
      </c>
      <c r="L58" s="131"/>
    </row>
    <row r="59" spans="1:12" s="23" customFormat="1" ht="26.25" customHeight="1" x14ac:dyDescent="0.2">
      <c r="A59" s="24" t="s">
        <v>47</v>
      </c>
      <c r="B59" s="38" t="s">
        <v>18</v>
      </c>
      <c r="C59" s="38" t="s">
        <v>21</v>
      </c>
      <c r="D59" s="36" t="s">
        <v>97</v>
      </c>
      <c r="E59" s="36" t="s">
        <v>58</v>
      </c>
      <c r="F59" s="36" t="s">
        <v>12</v>
      </c>
      <c r="G59" s="36" t="s">
        <v>100</v>
      </c>
      <c r="H59" s="38" t="s">
        <v>45</v>
      </c>
      <c r="I59" s="22">
        <f>'ведомст 3'!J61</f>
        <v>1200.0999999999999</v>
      </c>
      <c r="J59" s="22">
        <f>'ведомст 3'!K61</f>
        <v>1300</v>
      </c>
      <c r="K59" s="22">
        <f>'ведомст 3'!L61</f>
        <v>1350</v>
      </c>
      <c r="L59" s="131"/>
    </row>
    <row r="60" spans="1:12" s="23" customFormat="1" ht="23.25" customHeight="1" x14ac:dyDescent="0.2">
      <c r="A60" s="39" t="s">
        <v>103</v>
      </c>
      <c r="B60" s="38" t="s">
        <v>18</v>
      </c>
      <c r="C60" s="38" t="s">
        <v>21</v>
      </c>
      <c r="D60" s="36" t="s">
        <v>97</v>
      </c>
      <c r="E60" s="36" t="s">
        <v>58</v>
      </c>
      <c r="F60" s="36" t="s">
        <v>13</v>
      </c>
      <c r="G60" s="36"/>
      <c r="H60" s="36"/>
      <c r="I60" s="57">
        <f>I61+I64</f>
        <v>5042.5</v>
      </c>
      <c r="J60" s="57">
        <f t="shared" ref="J60:K60" si="26">J61+J64</f>
        <v>699.4</v>
      </c>
      <c r="K60" s="57">
        <f t="shared" si="26"/>
        <v>670.4</v>
      </c>
      <c r="L60" s="42"/>
    </row>
    <row r="61" spans="1:12" s="23" customFormat="1" ht="18.75" customHeight="1" x14ac:dyDescent="0.2">
      <c r="A61" s="39" t="s">
        <v>102</v>
      </c>
      <c r="B61" s="38" t="s">
        <v>18</v>
      </c>
      <c r="C61" s="38" t="s">
        <v>21</v>
      </c>
      <c r="D61" s="36" t="s">
        <v>97</v>
      </c>
      <c r="E61" s="36" t="s">
        <v>58</v>
      </c>
      <c r="F61" s="36" t="s">
        <v>13</v>
      </c>
      <c r="G61" s="36" t="s">
        <v>104</v>
      </c>
      <c r="H61" s="36"/>
      <c r="I61" s="57">
        <f>I62</f>
        <v>1029</v>
      </c>
      <c r="J61" s="57">
        <f t="shared" ref="J61:K61" si="27">J62</f>
        <v>699.4</v>
      </c>
      <c r="K61" s="57">
        <f t="shared" si="27"/>
        <v>670.4</v>
      </c>
      <c r="L61" s="42"/>
    </row>
    <row r="62" spans="1:12" s="23" customFormat="1" ht="25.5" customHeight="1" x14ac:dyDescent="0.2">
      <c r="A62" s="39" t="s">
        <v>46</v>
      </c>
      <c r="B62" s="38" t="s">
        <v>18</v>
      </c>
      <c r="C62" s="38" t="s">
        <v>21</v>
      </c>
      <c r="D62" s="36" t="s">
        <v>97</v>
      </c>
      <c r="E62" s="36" t="s">
        <v>58</v>
      </c>
      <c r="F62" s="36" t="s">
        <v>13</v>
      </c>
      <c r="G62" s="36" t="s">
        <v>104</v>
      </c>
      <c r="H62" s="36" t="s">
        <v>44</v>
      </c>
      <c r="I62" s="57">
        <f>I63</f>
        <v>1029</v>
      </c>
      <c r="J62" s="57">
        <f t="shared" ref="J62:K62" si="28">J63</f>
        <v>699.4</v>
      </c>
      <c r="K62" s="57">
        <f t="shared" si="28"/>
        <v>670.4</v>
      </c>
      <c r="L62" s="42"/>
    </row>
    <row r="63" spans="1:12" s="23" customFormat="1" ht="27" customHeight="1" x14ac:dyDescent="0.2">
      <c r="A63" s="39" t="s">
        <v>47</v>
      </c>
      <c r="B63" s="38" t="s">
        <v>18</v>
      </c>
      <c r="C63" s="38" t="s">
        <v>21</v>
      </c>
      <c r="D63" s="36" t="s">
        <v>97</v>
      </c>
      <c r="E63" s="36" t="s">
        <v>58</v>
      </c>
      <c r="F63" s="36" t="s">
        <v>13</v>
      </c>
      <c r="G63" s="36" t="s">
        <v>104</v>
      </c>
      <c r="H63" s="36" t="s">
        <v>45</v>
      </c>
      <c r="I63" s="57">
        <f>'ведомст 3'!J65</f>
        <v>1029</v>
      </c>
      <c r="J63" s="57">
        <f>'ведомст 3'!K65</f>
        <v>699.4</v>
      </c>
      <c r="K63" s="57">
        <f>'ведомст 3'!L65</f>
        <v>670.4</v>
      </c>
      <c r="L63" s="42"/>
    </row>
    <row r="64" spans="1:12" s="23" customFormat="1" ht="26.25" customHeight="1" x14ac:dyDescent="0.2">
      <c r="A64" s="39" t="s">
        <v>120</v>
      </c>
      <c r="B64" s="38" t="s">
        <v>18</v>
      </c>
      <c r="C64" s="38" t="s">
        <v>21</v>
      </c>
      <c r="D64" s="36" t="s">
        <v>97</v>
      </c>
      <c r="E64" s="36" t="s">
        <v>58</v>
      </c>
      <c r="F64" s="36" t="s">
        <v>13</v>
      </c>
      <c r="G64" s="36" t="s">
        <v>119</v>
      </c>
      <c r="H64" s="36"/>
      <c r="I64" s="57">
        <f>I65</f>
        <v>4013.5</v>
      </c>
      <c r="J64" s="57"/>
      <c r="K64" s="57"/>
      <c r="L64" s="42"/>
    </row>
    <row r="65" spans="1:12" s="23" customFormat="1" ht="26.25" customHeight="1" x14ac:dyDescent="0.2">
      <c r="A65" s="39" t="s">
        <v>46</v>
      </c>
      <c r="B65" s="38" t="s">
        <v>18</v>
      </c>
      <c r="C65" s="38" t="s">
        <v>21</v>
      </c>
      <c r="D65" s="36" t="s">
        <v>97</v>
      </c>
      <c r="E65" s="36" t="s">
        <v>58</v>
      </c>
      <c r="F65" s="36" t="s">
        <v>13</v>
      </c>
      <c r="G65" s="36" t="s">
        <v>119</v>
      </c>
      <c r="H65" s="36" t="s">
        <v>44</v>
      </c>
      <c r="I65" s="57">
        <f>I66</f>
        <v>4013.5</v>
      </c>
      <c r="J65" s="57"/>
      <c r="K65" s="57"/>
      <c r="L65" s="42"/>
    </row>
    <row r="66" spans="1:12" s="23" customFormat="1" ht="25.5" customHeight="1" x14ac:dyDescent="0.2">
      <c r="A66" s="39" t="s">
        <v>47</v>
      </c>
      <c r="B66" s="38" t="s">
        <v>18</v>
      </c>
      <c r="C66" s="38" t="s">
        <v>21</v>
      </c>
      <c r="D66" s="36" t="s">
        <v>97</v>
      </c>
      <c r="E66" s="36" t="s">
        <v>58</v>
      </c>
      <c r="F66" s="36" t="s">
        <v>13</v>
      </c>
      <c r="G66" s="36" t="s">
        <v>119</v>
      </c>
      <c r="H66" s="36" t="s">
        <v>45</v>
      </c>
      <c r="I66" s="57">
        <f>'ведомст 3'!J68</f>
        <v>4013.5</v>
      </c>
      <c r="J66" s="57">
        <f>'ведомст 3'!K68</f>
        <v>0</v>
      </c>
      <c r="K66" s="57">
        <f>'ведомст 3'!L68</f>
        <v>0</v>
      </c>
      <c r="L66" s="42"/>
    </row>
    <row r="67" spans="1:12" s="23" customFormat="1" ht="27" customHeight="1" x14ac:dyDescent="0.2">
      <c r="A67" s="134" t="s">
        <v>76</v>
      </c>
      <c r="B67" s="38" t="s">
        <v>18</v>
      </c>
      <c r="C67" s="38" t="s">
        <v>21</v>
      </c>
      <c r="D67" s="36" t="s">
        <v>63</v>
      </c>
      <c r="E67" s="36"/>
      <c r="F67" s="36"/>
      <c r="G67" s="36"/>
      <c r="H67" s="36"/>
      <c r="I67" s="45">
        <f t="shared" ref="I67:K67" si="29">I68</f>
        <v>194.3</v>
      </c>
      <c r="J67" s="45">
        <f t="shared" si="29"/>
        <v>0</v>
      </c>
      <c r="K67" s="45">
        <f t="shared" si="29"/>
        <v>0</v>
      </c>
      <c r="L67" s="42"/>
    </row>
    <row r="68" spans="1:12" s="23" customFormat="1" ht="26.25" customHeight="1" x14ac:dyDescent="0.2">
      <c r="A68" s="134" t="s">
        <v>77</v>
      </c>
      <c r="B68" s="38" t="s">
        <v>18</v>
      </c>
      <c r="C68" s="38" t="s">
        <v>21</v>
      </c>
      <c r="D68" s="36" t="s">
        <v>63</v>
      </c>
      <c r="E68" s="36" t="s">
        <v>14</v>
      </c>
      <c r="F68" s="36"/>
      <c r="G68" s="36"/>
      <c r="H68" s="36"/>
      <c r="I68" s="45">
        <f>I69</f>
        <v>194.3</v>
      </c>
      <c r="J68" s="45">
        <f>J69</f>
        <v>0</v>
      </c>
      <c r="K68" s="45">
        <f>K69</f>
        <v>0</v>
      </c>
      <c r="L68" s="42"/>
    </row>
    <row r="69" spans="1:12" s="23" customFormat="1" ht="16.5" customHeight="1" x14ac:dyDescent="0.2">
      <c r="A69" s="40" t="s">
        <v>102</v>
      </c>
      <c r="B69" s="38" t="s">
        <v>18</v>
      </c>
      <c r="C69" s="38" t="s">
        <v>21</v>
      </c>
      <c r="D69" s="36" t="s">
        <v>63</v>
      </c>
      <c r="E69" s="36" t="s">
        <v>14</v>
      </c>
      <c r="F69" s="36" t="s">
        <v>27</v>
      </c>
      <c r="G69" s="36" t="s">
        <v>104</v>
      </c>
      <c r="H69" s="36"/>
      <c r="I69" s="45">
        <f>I71</f>
        <v>194.3</v>
      </c>
      <c r="J69" s="45">
        <f>J71</f>
        <v>0</v>
      </c>
      <c r="K69" s="45">
        <f>K71</f>
        <v>0</v>
      </c>
      <c r="L69" s="42"/>
    </row>
    <row r="70" spans="1:12" s="23" customFormat="1" ht="24.75" customHeight="1" x14ac:dyDescent="0.2">
      <c r="A70" s="40" t="s">
        <v>46</v>
      </c>
      <c r="B70" s="38" t="s">
        <v>18</v>
      </c>
      <c r="C70" s="38" t="s">
        <v>21</v>
      </c>
      <c r="D70" s="36" t="s">
        <v>63</v>
      </c>
      <c r="E70" s="36" t="s">
        <v>14</v>
      </c>
      <c r="F70" s="36" t="s">
        <v>27</v>
      </c>
      <c r="G70" s="36" t="s">
        <v>104</v>
      </c>
      <c r="H70" s="36" t="s">
        <v>44</v>
      </c>
      <c r="I70" s="45">
        <f>I71</f>
        <v>194.3</v>
      </c>
      <c r="J70" s="45">
        <f>J71</f>
        <v>0</v>
      </c>
      <c r="K70" s="45">
        <f>K71</f>
        <v>0</v>
      </c>
      <c r="L70" s="42"/>
    </row>
    <row r="71" spans="1:12" s="23" customFormat="1" ht="24" customHeight="1" x14ac:dyDescent="0.2">
      <c r="A71" s="40" t="s">
        <v>47</v>
      </c>
      <c r="B71" s="38" t="s">
        <v>18</v>
      </c>
      <c r="C71" s="38" t="s">
        <v>21</v>
      </c>
      <c r="D71" s="36" t="s">
        <v>63</v>
      </c>
      <c r="E71" s="36" t="s">
        <v>14</v>
      </c>
      <c r="F71" s="36" t="s">
        <v>27</v>
      </c>
      <c r="G71" s="36" t="s">
        <v>104</v>
      </c>
      <c r="H71" s="36" t="s">
        <v>45</v>
      </c>
      <c r="I71" s="45">
        <f>'ведомст 3'!J73</f>
        <v>194.3</v>
      </c>
      <c r="J71" s="45">
        <f>'ведомст 3'!K73</f>
        <v>0</v>
      </c>
      <c r="K71" s="45">
        <f>'ведомст 3'!L73</f>
        <v>0</v>
      </c>
      <c r="L71" s="42"/>
    </row>
    <row r="72" spans="1:12" s="23" customFormat="1" ht="14.25" customHeight="1" x14ac:dyDescent="0.2">
      <c r="A72" s="40" t="s">
        <v>24</v>
      </c>
      <c r="B72" s="38" t="s">
        <v>22</v>
      </c>
      <c r="C72" s="38"/>
      <c r="D72" s="36"/>
      <c r="E72" s="36"/>
      <c r="F72" s="36"/>
      <c r="G72" s="36"/>
      <c r="H72" s="36"/>
      <c r="I72" s="57">
        <f>I73</f>
        <v>134</v>
      </c>
      <c r="J72" s="57">
        <f t="shared" ref="J72:K72" si="30">J73</f>
        <v>139.4</v>
      </c>
      <c r="K72" s="57">
        <f t="shared" si="30"/>
        <v>139.4</v>
      </c>
      <c r="L72" s="42"/>
    </row>
    <row r="73" spans="1:12" s="23" customFormat="1" ht="14.25" customHeight="1" x14ac:dyDescent="0.2">
      <c r="A73" s="40" t="s">
        <v>25</v>
      </c>
      <c r="B73" s="38" t="s">
        <v>22</v>
      </c>
      <c r="C73" s="38" t="s">
        <v>12</v>
      </c>
      <c r="D73" s="36"/>
      <c r="E73" s="36"/>
      <c r="F73" s="36"/>
      <c r="G73" s="36"/>
      <c r="H73" s="36"/>
      <c r="I73" s="57">
        <f t="shared" ref="I73:K77" si="31">I74</f>
        <v>134</v>
      </c>
      <c r="J73" s="57">
        <f t="shared" si="31"/>
        <v>139.4</v>
      </c>
      <c r="K73" s="57">
        <f t="shared" si="31"/>
        <v>139.4</v>
      </c>
      <c r="L73" s="42"/>
    </row>
    <row r="74" spans="1:12" s="23" customFormat="1" ht="24" x14ac:dyDescent="0.2">
      <c r="A74" s="40" t="s">
        <v>76</v>
      </c>
      <c r="B74" s="38" t="s">
        <v>22</v>
      </c>
      <c r="C74" s="38" t="s">
        <v>12</v>
      </c>
      <c r="D74" s="36" t="s">
        <v>63</v>
      </c>
      <c r="E74" s="36"/>
      <c r="F74" s="36"/>
      <c r="G74" s="36"/>
      <c r="H74" s="36"/>
      <c r="I74" s="57">
        <f t="shared" si="31"/>
        <v>134</v>
      </c>
      <c r="J74" s="57">
        <f t="shared" si="31"/>
        <v>139.4</v>
      </c>
      <c r="K74" s="57">
        <f t="shared" si="31"/>
        <v>139.4</v>
      </c>
      <c r="L74" s="109"/>
    </row>
    <row r="75" spans="1:12" s="23" customFormat="1" ht="24" x14ac:dyDescent="0.2">
      <c r="A75" s="40" t="s">
        <v>77</v>
      </c>
      <c r="B75" s="38" t="s">
        <v>22</v>
      </c>
      <c r="C75" s="38" t="s">
        <v>12</v>
      </c>
      <c r="D75" s="36" t="s">
        <v>63</v>
      </c>
      <c r="E75" s="36" t="s">
        <v>14</v>
      </c>
      <c r="F75" s="36" t="s">
        <v>27</v>
      </c>
      <c r="G75" s="36"/>
      <c r="H75" s="36"/>
      <c r="I75" s="57">
        <f t="shared" si="31"/>
        <v>134</v>
      </c>
      <c r="J75" s="57">
        <f t="shared" si="31"/>
        <v>139.4</v>
      </c>
      <c r="K75" s="57">
        <f t="shared" si="31"/>
        <v>139.4</v>
      </c>
      <c r="L75" s="109"/>
    </row>
    <row r="76" spans="1:12" s="23" customFormat="1" ht="30" customHeight="1" x14ac:dyDescent="0.2">
      <c r="A76" s="40" t="s">
        <v>29</v>
      </c>
      <c r="B76" s="38" t="s">
        <v>22</v>
      </c>
      <c r="C76" s="38" t="s">
        <v>12</v>
      </c>
      <c r="D76" s="36" t="s">
        <v>63</v>
      </c>
      <c r="E76" s="36" t="s">
        <v>14</v>
      </c>
      <c r="F76" s="36" t="s">
        <v>27</v>
      </c>
      <c r="G76" s="36" t="s">
        <v>65</v>
      </c>
      <c r="H76" s="36"/>
      <c r="I76" s="57">
        <f t="shared" si="31"/>
        <v>134</v>
      </c>
      <c r="J76" s="57">
        <f t="shared" si="31"/>
        <v>139.4</v>
      </c>
      <c r="K76" s="57">
        <f t="shared" si="31"/>
        <v>139.4</v>
      </c>
      <c r="L76" s="42"/>
    </row>
    <row r="77" spans="1:12" s="23" customFormat="1" ht="12.75" customHeight="1" x14ac:dyDescent="0.2">
      <c r="A77" s="40" t="s">
        <v>53</v>
      </c>
      <c r="B77" s="38" t="s">
        <v>22</v>
      </c>
      <c r="C77" s="38" t="s">
        <v>12</v>
      </c>
      <c r="D77" s="36" t="s">
        <v>63</v>
      </c>
      <c r="E77" s="36" t="s">
        <v>14</v>
      </c>
      <c r="F77" s="36" t="s">
        <v>27</v>
      </c>
      <c r="G77" s="36" t="s">
        <v>65</v>
      </c>
      <c r="H77" s="36" t="s">
        <v>51</v>
      </c>
      <c r="I77" s="57">
        <f t="shared" si="31"/>
        <v>134</v>
      </c>
      <c r="J77" s="57">
        <f t="shared" si="31"/>
        <v>139.4</v>
      </c>
      <c r="K77" s="57">
        <f t="shared" si="31"/>
        <v>139.4</v>
      </c>
      <c r="L77" s="42"/>
    </row>
    <row r="78" spans="1:12" s="23" customFormat="1" ht="15.75" customHeight="1" x14ac:dyDescent="0.2">
      <c r="A78" s="40" t="s">
        <v>54</v>
      </c>
      <c r="B78" s="38" t="s">
        <v>22</v>
      </c>
      <c r="C78" s="38" t="s">
        <v>12</v>
      </c>
      <c r="D78" s="36" t="s">
        <v>63</v>
      </c>
      <c r="E78" s="36" t="s">
        <v>14</v>
      </c>
      <c r="F78" s="36" t="s">
        <v>27</v>
      </c>
      <c r="G78" s="36" t="s">
        <v>65</v>
      </c>
      <c r="H78" s="36" t="s">
        <v>52</v>
      </c>
      <c r="I78" s="57">
        <f>'ведомст 3'!J80</f>
        <v>134</v>
      </c>
      <c r="J78" s="57">
        <f>'ведомст 3'!K80</f>
        <v>139.4</v>
      </c>
      <c r="K78" s="57">
        <f>'ведомст 3'!L80</f>
        <v>139.4</v>
      </c>
      <c r="L78" s="42"/>
    </row>
    <row r="79" spans="1:12" s="23" customFormat="1" ht="19.5" customHeight="1" x14ac:dyDescent="0.2">
      <c r="A79" s="59" t="s">
        <v>36</v>
      </c>
      <c r="B79" s="38" t="s">
        <v>38</v>
      </c>
      <c r="C79" s="38"/>
      <c r="D79" s="43"/>
      <c r="E79" s="43"/>
      <c r="F79" s="43"/>
      <c r="G79" s="43"/>
      <c r="H79" s="43"/>
      <c r="I79" s="57">
        <f t="shared" ref="I79:K84" si="32">I80</f>
        <v>0</v>
      </c>
      <c r="J79" s="57">
        <f t="shared" si="32"/>
        <v>56.1</v>
      </c>
      <c r="K79" s="57">
        <f t="shared" si="32"/>
        <v>116.2</v>
      </c>
      <c r="L79" s="42"/>
    </row>
    <row r="80" spans="1:12" s="23" customFormat="1" ht="13.5" customHeight="1" x14ac:dyDescent="0.2">
      <c r="A80" s="59" t="s">
        <v>39</v>
      </c>
      <c r="B80" s="38" t="s">
        <v>38</v>
      </c>
      <c r="C80" s="38" t="s">
        <v>38</v>
      </c>
      <c r="D80" s="43"/>
      <c r="E80" s="43"/>
      <c r="F80" s="43"/>
      <c r="G80" s="43"/>
      <c r="H80" s="43"/>
      <c r="I80" s="57">
        <f t="shared" si="32"/>
        <v>0</v>
      </c>
      <c r="J80" s="57">
        <f t="shared" si="32"/>
        <v>56.1</v>
      </c>
      <c r="K80" s="57">
        <f t="shared" si="32"/>
        <v>116.2</v>
      </c>
      <c r="L80" s="42"/>
    </row>
    <row r="81" spans="1:13" s="23" customFormat="1" x14ac:dyDescent="0.2">
      <c r="A81" s="40" t="s">
        <v>105</v>
      </c>
      <c r="B81" s="38" t="s">
        <v>38</v>
      </c>
      <c r="C81" s="38" t="s">
        <v>38</v>
      </c>
      <c r="D81" s="43" t="s">
        <v>67</v>
      </c>
      <c r="E81" s="43"/>
      <c r="F81" s="43"/>
      <c r="G81" s="43"/>
      <c r="H81" s="43"/>
      <c r="I81" s="57">
        <f t="shared" si="32"/>
        <v>0</v>
      </c>
      <c r="J81" s="57">
        <f t="shared" si="32"/>
        <v>56.1</v>
      </c>
      <c r="K81" s="57">
        <f t="shared" si="32"/>
        <v>116.2</v>
      </c>
      <c r="L81" s="42"/>
    </row>
    <row r="82" spans="1:13" s="23" customFormat="1" ht="24" x14ac:dyDescent="0.2">
      <c r="A82" s="40" t="s">
        <v>84</v>
      </c>
      <c r="B82" s="38" t="s">
        <v>38</v>
      </c>
      <c r="C82" s="38" t="s">
        <v>38</v>
      </c>
      <c r="D82" s="43" t="s">
        <v>67</v>
      </c>
      <c r="E82" s="43" t="s">
        <v>17</v>
      </c>
      <c r="F82" s="43"/>
      <c r="G82" s="43"/>
      <c r="H82" s="43"/>
      <c r="I82" s="57">
        <f>I83</f>
        <v>0</v>
      </c>
      <c r="J82" s="57">
        <f t="shared" si="32"/>
        <v>56.1</v>
      </c>
      <c r="K82" s="57">
        <f t="shared" si="32"/>
        <v>116.2</v>
      </c>
      <c r="L82" s="42"/>
      <c r="M82" s="17"/>
    </row>
    <row r="83" spans="1:13" s="23" customFormat="1" x14ac:dyDescent="0.2">
      <c r="A83" s="59" t="s">
        <v>39</v>
      </c>
      <c r="B83" s="38" t="s">
        <v>38</v>
      </c>
      <c r="C83" s="38" t="s">
        <v>38</v>
      </c>
      <c r="D83" s="43" t="s">
        <v>67</v>
      </c>
      <c r="E83" s="43" t="s">
        <v>17</v>
      </c>
      <c r="F83" s="43" t="s">
        <v>21</v>
      </c>
      <c r="G83" s="43" t="s">
        <v>66</v>
      </c>
      <c r="H83" s="43"/>
      <c r="I83" s="57">
        <f t="shared" si="32"/>
        <v>0</v>
      </c>
      <c r="J83" s="57">
        <f t="shared" si="32"/>
        <v>56.1</v>
      </c>
      <c r="K83" s="57">
        <f t="shared" si="32"/>
        <v>116.2</v>
      </c>
      <c r="L83" s="42"/>
    </row>
    <row r="84" spans="1:13" s="23" customFormat="1" x14ac:dyDescent="0.2">
      <c r="A84" s="59" t="s">
        <v>37</v>
      </c>
      <c r="B84" s="38" t="s">
        <v>38</v>
      </c>
      <c r="C84" s="38" t="s">
        <v>38</v>
      </c>
      <c r="D84" s="43" t="s">
        <v>67</v>
      </c>
      <c r="E84" s="43" t="s">
        <v>17</v>
      </c>
      <c r="F84" s="43" t="s">
        <v>21</v>
      </c>
      <c r="G84" s="43" t="s">
        <v>66</v>
      </c>
      <c r="H84" s="43" t="s">
        <v>49</v>
      </c>
      <c r="I84" s="57">
        <f t="shared" si="32"/>
        <v>0</v>
      </c>
      <c r="J84" s="57">
        <f t="shared" si="32"/>
        <v>56.1</v>
      </c>
      <c r="K84" s="57">
        <f t="shared" si="32"/>
        <v>116.2</v>
      </c>
      <c r="L84" s="42"/>
    </row>
    <row r="85" spans="1:13" s="23" customFormat="1" x14ac:dyDescent="0.2">
      <c r="A85" s="59" t="s">
        <v>34</v>
      </c>
      <c r="B85" s="38" t="s">
        <v>38</v>
      </c>
      <c r="C85" s="38" t="s">
        <v>38</v>
      </c>
      <c r="D85" s="43" t="s">
        <v>67</v>
      </c>
      <c r="E85" s="43" t="s">
        <v>17</v>
      </c>
      <c r="F85" s="43" t="s">
        <v>21</v>
      </c>
      <c r="G85" s="43" t="s">
        <v>66</v>
      </c>
      <c r="H85" s="43" t="s">
        <v>33</v>
      </c>
      <c r="I85" s="57">
        <v>0</v>
      </c>
      <c r="J85" s="135">
        <f>'ведомст 3'!K87</f>
        <v>56.1</v>
      </c>
      <c r="K85" s="135">
        <f>'ведомст 3'!L87</f>
        <v>116.2</v>
      </c>
      <c r="L85" s="42"/>
    </row>
    <row r="86" spans="1:13" s="23" customFormat="1" x14ac:dyDescent="0.2">
      <c r="A86" s="63"/>
      <c r="B86" s="65"/>
      <c r="C86" s="65"/>
      <c r="D86" s="136"/>
      <c r="E86" s="136"/>
      <c r="F86" s="136"/>
      <c r="G86" s="136"/>
      <c r="H86" s="65"/>
      <c r="I86" s="137"/>
      <c r="J86" s="138"/>
      <c r="K86" s="138"/>
      <c r="L86" s="42"/>
    </row>
    <row r="87" spans="1:13" s="17" customFormat="1" x14ac:dyDescent="0.2">
      <c r="A87" s="121"/>
      <c r="B87" s="139"/>
      <c r="C87" s="139"/>
      <c r="D87" s="139"/>
      <c r="E87" s="139"/>
      <c r="F87" s="139"/>
      <c r="G87" s="139"/>
      <c r="H87" s="139"/>
      <c r="I87" s="139"/>
      <c r="J87" s="140"/>
      <c r="L87" s="42"/>
    </row>
    <row r="88" spans="1:13" s="23" customFormat="1" x14ac:dyDescent="0.2">
      <c r="A88" s="121"/>
      <c r="B88" s="139"/>
      <c r="C88" s="139"/>
      <c r="D88" s="139"/>
      <c r="E88" s="139"/>
      <c r="F88" s="139"/>
      <c r="G88" s="139"/>
      <c r="H88" s="139"/>
      <c r="I88" s="139"/>
      <c r="J88" s="141"/>
      <c r="K88" s="141"/>
      <c r="L88" s="42"/>
    </row>
    <row r="89" spans="1:13" s="23" customFormat="1" ht="36" customHeight="1" x14ac:dyDescent="0.2">
      <c r="A89" s="121"/>
      <c r="B89" s="139"/>
      <c r="C89" s="139"/>
      <c r="D89" s="139"/>
      <c r="E89" s="139"/>
      <c r="F89" s="139"/>
      <c r="G89" s="139"/>
      <c r="H89" s="139"/>
      <c r="I89" s="139"/>
      <c r="J89" s="141"/>
      <c r="K89" s="141"/>
      <c r="L89" s="42"/>
    </row>
    <row r="90" spans="1:13" s="23" customFormat="1" ht="21.75" customHeight="1" x14ac:dyDescent="0.2">
      <c r="A90" s="121"/>
      <c r="B90" s="139"/>
      <c r="C90" s="139"/>
      <c r="D90" s="139"/>
      <c r="E90" s="139"/>
      <c r="F90" s="139"/>
      <c r="G90" s="139"/>
      <c r="H90" s="139"/>
      <c r="I90" s="139"/>
      <c r="J90" s="141"/>
      <c r="K90" s="141"/>
      <c r="L90" s="42"/>
    </row>
    <row r="91" spans="1:13" s="23" customFormat="1" ht="28.5" customHeight="1" x14ac:dyDescent="0.2">
      <c r="A91" s="121"/>
      <c r="B91" s="139"/>
      <c r="C91" s="139"/>
      <c r="D91" s="139"/>
      <c r="E91" s="139"/>
      <c r="F91" s="139"/>
      <c r="G91" s="139"/>
      <c r="H91" s="139"/>
      <c r="I91" s="139"/>
      <c r="J91" s="141"/>
      <c r="K91" s="141"/>
      <c r="L91" s="42"/>
    </row>
    <row r="92" spans="1:13" s="23" customFormat="1" x14ac:dyDescent="0.2">
      <c r="A92" s="121"/>
      <c r="B92" s="139"/>
      <c r="C92" s="139"/>
      <c r="D92" s="139"/>
      <c r="E92" s="139"/>
      <c r="F92" s="139"/>
      <c r="G92" s="139"/>
      <c r="H92" s="139"/>
      <c r="I92" s="139"/>
      <c r="J92" s="141"/>
      <c r="K92" s="141"/>
      <c r="L92" s="42"/>
    </row>
    <row r="93" spans="1:13" s="23" customFormat="1" x14ac:dyDescent="0.2">
      <c r="A93" s="121"/>
      <c r="B93" s="139"/>
      <c r="C93" s="139"/>
      <c r="D93" s="139"/>
      <c r="E93" s="139"/>
      <c r="F93" s="139"/>
      <c r="G93" s="139"/>
      <c r="H93" s="139"/>
      <c r="I93" s="139"/>
      <c r="J93" s="141"/>
      <c r="K93" s="141"/>
      <c r="L93" s="42"/>
    </row>
    <row r="94" spans="1:13" s="23" customFormat="1" x14ac:dyDescent="0.2">
      <c r="A94" s="121"/>
      <c r="B94" s="139"/>
      <c r="C94" s="139"/>
      <c r="D94" s="139"/>
      <c r="E94" s="139"/>
      <c r="F94" s="139"/>
      <c r="G94" s="139"/>
      <c r="H94" s="139"/>
      <c r="I94" s="139"/>
      <c r="J94" s="107"/>
      <c r="K94" s="107"/>
      <c r="L94" s="42"/>
    </row>
    <row r="95" spans="1:13" s="23" customFormat="1" x14ac:dyDescent="0.2">
      <c r="A95" s="121"/>
      <c r="B95" s="139"/>
      <c r="C95" s="139"/>
      <c r="D95" s="139"/>
      <c r="E95" s="139"/>
      <c r="F95" s="139"/>
      <c r="G95" s="139"/>
      <c r="H95" s="139"/>
      <c r="I95" s="139"/>
      <c r="J95" s="107"/>
      <c r="K95" s="107"/>
      <c r="L95" s="42"/>
    </row>
    <row r="96" spans="1:13" s="23" customFormat="1" x14ac:dyDescent="0.2">
      <c r="A96" s="121"/>
      <c r="B96" s="139"/>
      <c r="C96" s="139"/>
      <c r="D96" s="139"/>
      <c r="E96" s="139"/>
      <c r="F96" s="139"/>
      <c r="G96" s="139"/>
      <c r="H96" s="139"/>
      <c r="I96" s="139"/>
      <c r="J96" s="107"/>
      <c r="K96" s="107"/>
      <c r="L96" s="42"/>
    </row>
    <row r="97" spans="1:12" s="23" customFormat="1" x14ac:dyDescent="0.2">
      <c r="A97" s="121"/>
      <c r="B97" s="139"/>
      <c r="C97" s="139"/>
      <c r="D97" s="139"/>
      <c r="E97" s="139"/>
      <c r="F97" s="139"/>
      <c r="G97" s="139"/>
      <c r="H97" s="139"/>
      <c r="I97" s="139"/>
      <c r="J97" s="141"/>
      <c r="K97" s="141"/>
      <c r="L97" s="42"/>
    </row>
    <row r="98" spans="1:12" s="23" customFormat="1" x14ac:dyDescent="0.2">
      <c r="A98" s="121"/>
      <c r="B98" s="139"/>
      <c r="C98" s="139"/>
      <c r="D98" s="139"/>
      <c r="E98" s="139"/>
      <c r="F98" s="139"/>
      <c r="G98" s="139"/>
      <c r="H98" s="139"/>
      <c r="I98" s="139"/>
      <c r="J98" s="141"/>
      <c r="K98" s="141"/>
      <c r="L98" s="42"/>
    </row>
    <row r="99" spans="1:12" s="23" customFormat="1" x14ac:dyDescent="0.2">
      <c r="A99" s="121"/>
      <c r="B99" s="139"/>
      <c r="C99" s="139"/>
      <c r="D99" s="139"/>
      <c r="E99" s="139"/>
      <c r="F99" s="139"/>
      <c r="G99" s="139"/>
      <c r="H99" s="139"/>
      <c r="I99" s="139"/>
      <c r="J99" s="107"/>
      <c r="K99" s="107"/>
      <c r="L99" s="42"/>
    </row>
    <row r="100" spans="1:12" s="23" customFormat="1" x14ac:dyDescent="0.2">
      <c r="A100" s="121"/>
      <c r="B100" s="139"/>
      <c r="C100" s="139"/>
      <c r="D100" s="139"/>
      <c r="E100" s="139"/>
      <c r="F100" s="139"/>
      <c r="G100" s="139"/>
      <c r="H100" s="139"/>
      <c r="I100" s="139"/>
      <c r="J100" s="107"/>
      <c r="K100" s="107"/>
      <c r="L100" s="42"/>
    </row>
    <row r="101" spans="1:12" s="23" customFormat="1" x14ac:dyDescent="0.2">
      <c r="A101" s="121"/>
      <c r="B101" s="139"/>
      <c r="C101" s="139"/>
      <c r="D101" s="139"/>
      <c r="E101" s="139"/>
      <c r="F101" s="139"/>
      <c r="G101" s="139"/>
      <c r="H101" s="139"/>
      <c r="I101" s="139"/>
      <c r="J101" s="107"/>
      <c r="K101" s="107"/>
      <c r="L101" s="42"/>
    </row>
    <row r="102" spans="1:12" s="23" customFormat="1" ht="57.75" customHeight="1" x14ac:dyDescent="0.2">
      <c r="A102" s="121"/>
      <c r="B102" s="139"/>
      <c r="C102" s="139"/>
      <c r="D102" s="139"/>
      <c r="E102" s="139"/>
      <c r="F102" s="139"/>
      <c r="G102" s="139"/>
      <c r="H102" s="139"/>
      <c r="I102" s="139"/>
      <c r="J102" s="142"/>
      <c r="K102" s="142"/>
      <c r="L102" s="42"/>
    </row>
    <row r="103" spans="1:12" s="23" customFormat="1" x14ac:dyDescent="0.2">
      <c r="A103" s="121"/>
      <c r="B103" s="139"/>
      <c r="C103" s="139"/>
      <c r="D103" s="139"/>
      <c r="E103" s="139"/>
      <c r="F103" s="139"/>
      <c r="G103" s="139"/>
      <c r="H103" s="139"/>
      <c r="I103" s="139"/>
      <c r="J103" s="142"/>
      <c r="K103" s="142"/>
      <c r="L103" s="42"/>
    </row>
    <row r="104" spans="1:12" s="23" customFormat="1" x14ac:dyDescent="0.2">
      <c r="A104" s="121"/>
      <c r="B104" s="139"/>
      <c r="C104" s="139"/>
      <c r="D104" s="139"/>
      <c r="E104" s="139"/>
      <c r="F104" s="139"/>
      <c r="G104" s="139"/>
      <c r="H104" s="139"/>
      <c r="I104" s="139"/>
      <c r="J104" s="142"/>
      <c r="K104" s="142"/>
      <c r="L104" s="42"/>
    </row>
    <row r="105" spans="1:12" s="23" customFormat="1" ht="18.75" customHeight="1" x14ac:dyDescent="0.2">
      <c r="A105" s="121"/>
      <c r="B105" s="139"/>
      <c r="C105" s="139"/>
      <c r="D105" s="139"/>
      <c r="E105" s="139"/>
      <c r="F105" s="139"/>
      <c r="G105" s="139"/>
      <c r="H105" s="139"/>
      <c r="I105" s="139"/>
      <c r="J105" s="141"/>
      <c r="K105" s="67"/>
      <c r="L105" s="42"/>
    </row>
    <row r="106" spans="1:12" s="17" customFormat="1" x14ac:dyDescent="0.2">
      <c r="A106" s="143"/>
      <c r="L106" s="42"/>
    </row>
    <row r="107" spans="1:12" s="17" customFormat="1" x14ac:dyDescent="0.2">
      <c r="A107" s="143"/>
      <c r="L107" s="42"/>
    </row>
    <row r="108" spans="1:12" s="17" customFormat="1" x14ac:dyDescent="0.2">
      <c r="A108" s="143"/>
      <c r="L108" s="42"/>
    </row>
    <row r="109" spans="1:12" s="17" customFormat="1" x14ac:dyDescent="0.2">
      <c r="A109" s="143"/>
      <c r="L109" s="42"/>
    </row>
    <row r="110" spans="1:12" s="17" customFormat="1" x14ac:dyDescent="0.2">
      <c r="A110" s="143"/>
      <c r="L110" s="42"/>
    </row>
    <row r="111" spans="1:12" s="17" customFormat="1" x14ac:dyDescent="0.2">
      <c r="A111" s="143"/>
      <c r="L111" s="42"/>
    </row>
    <row r="112" spans="1:12" s="17" customFormat="1" x14ac:dyDescent="0.2">
      <c r="A112" s="143"/>
      <c r="L112" s="42"/>
    </row>
    <row r="113" spans="1:12" s="17" customFormat="1" x14ac:dyDescent="0.2">
      <c r="A113" s="143"/>
      <c r="L113" s="42"/>
    </row>
    <row r="114" spans="1:12" s="17" customFormat="1" x14ac:dyDescent="0.2">
      <c r="A114" s="143"/>
      <c r="L114" s="42"/>
    </row>
    <row r="115" spans="1:12" s="17" customFormat="1" x14ac:dyDescent="0.2">
      <c r="A115" s="143"/>
      <c r="L115" s="42"/>
    </row>
    <row r="116" spans="1:12" s="17" customFormat="1" x14ac:dyDescent="0.2">
      <c r="A116" s="143"/>
      <c r="L116" s="42"/>
    </row>
    <row r="117" spans="1:12" s="17" customFormat="1" x14ac:dyDescent="0.2">
      <c r="A117" s="143"/>
      <c r="L117" s="42"/>
    </row>
    <row r="118" spans="1:12" s="17" customFormat="1" x14ac:dyDescent="0.2">
      <c r="A118" s="143"/>
      <c r="L118" s="42"/>
    </row>
    <row r="119" spans="1:12" s="17" customFormat="1" x14ac:dyDescent="0.2">
      <c r="A119" s="143"/>
      <c r="L119" s="42"/>
    </row>
    <row r="120" spans="1:12" s="17" customFormat="1" x14ac:dyDescent="0.2">
      <c r="A120" s="143"/>
      <c r="L120" s="42"/>
    </row>
    <row r="121" spans="1:12" s="17" customFormat="1" x14ac:dyDescent="0.2">
      <c r="A121" s="143"/>
      <c r="L121" s="42"/>
    </row>
    <row r="122" spans="1:12" s="17" customFormat="1" x14ac:dyDescent="0.2">
      <c r="A122" s="143"/>
      <c r="L122" s="42"/>
    </row>
    <row r="123" spans="1:12" s="17" customFormat="1" x14ac:dyDescent="0.2">
      <c r="A123" s="143"/>
      <c r="L123" s="42"/>
    </row>
    <row r="124" spans="1:12" s="17" customFormat="1" x14ac:dyDescent="0.2">
      <c r="A124" s="143"/>
      <c r="L124" s="42"/>
    </row>
    <row r="125" spans="1:12" s="17" customFormat="1" x14ac:dyDescent="0.2">
      <c r="A125" s="143"/>
      <c r="L125" s="42"/>
    </row>
    <row r="126" spans="1:12" s="17" customFormat="1" x14ac:dyDescent="0.2">
      <c r="A126" s="143"/>
      <c r="L126" s="42"/>
    </row>
    <row r="127" spans="1:12" s="17" customFormat="1" x14ac:dyDescent="0.2">
      <c r="A127" s="143"/>
      <c r="L127" s="42"/>
    </row>
    <row r="128" spans="1:12" s="17" customFormat="1" x14ac:dyDescent="0.2">
      <c r="A128" s="143"/>
      <c r="L128" s="42"/>
    </row>
    <row r="129" spans="1:12" s="17" customFormat="1" x14ac:dyDescent="0.2">
      <c r="A129" s="143"/>
      <c r="L129" s="42"/>
    </row>
    <row r="130" spans="1:12" x14ac:dyDescent="0.2">
      <c r="A130" s="143"/>
      <c r="B130" s="17"/>
      <c r="C130" s="17"/>
      <c r="D130" s="17"/>
      <c r="E130" s="17"/>
      <c r="F130" s="17"/>
      <c r="G130" s="17"/>
      <c r="H130" s="17"/>
      <c r="I130" s="17"/>
      <c r="J130" s="17"/>
    </row>
    <row r="131" spans="1:12" x14ac:dyDescent="0.2">
      <c r="A131" s="143"/>
      <c r="B131" s="17"/>
      <c r="C131" s="17"/>
      <c r="D131" s="17"/>
      <c r="E131" s="17"/>
      <c r="F131" s="17"/>
      <c r="G131" s="17"/>
      <c r="H131" s="17"/>
      <c r="I131" s="17"/>
      <c r="J131" s="17"/>
    </row>
    <row r="132" spans="1:12" x14ac:dyDescent="0.2">
      <c r="A132" s="143"/>
      <c r="B132" s="17"/>
      <c r="C132" s="17"/>
      <c r="D132" s="17"/>
      <c r="E132" s="17"/>
      <c r="F132" s="17"/>
      <c r="G132" s="17"/>
      <c r="H132" s="17"/>
      <c r="I132" s="17"/>
      <c r="J132" s="17"/>
    </row>
    <row r="133" spans="1:12" x14ac:dyDescent="0.2">
      <c r="A133" s="143"/>
      <c r="B133" s="17"/>
      <c r="C133" s="17"/>
      <c r="D133" s="17"/>
      <c r="E133" s="17"/>
      <c r="F133" s="17"/>
      <c r="G133" s="17"/>
      <c r="H133" s="17"/>
      <c r="I133" s="17"/>
      <c r="J133" s="17"/>
    </row>
    <row r="134" spans="1:12" x14ac:dyDescent="0.2">
      <c r="A134" s="143"/>
      <c r="B134" s="17"/>
      <c r="C134" s="17"/>
      <c r="D134" s="17"/>
      <c r="E134" s="17"/>
      <c r="F134" s="17"/>
      <c r="G134" s="17"/>
      <c r="H134" s="17"/>
      <c r="I134" s="17"/>
      <c r="J134" s="17"/>
    </row>
    <row r="135" spans="1:12" x14ac:dyDescent="0.2">
      <c r="A135" s="143"/>
      <c r="B135" s="17"/>
      <c r="C135" s="17"/>
      <c r="D135" s="17"/>
      <c r="E135" s="17"/>
      <c r="F135" s="17"/>
      <c r="G135" s="17"/>
      <c r="H135" s="17"/>
      <c r="I135" s="17"/>
      <c r="J135" s="17"/>
    </row>
  </sheetData>
  <autoFilter ref="A14:XFC85"/>
  <mergeCells count="18">
    <mergeCell ref="J2:K2"/>
    <mergeCell ref="G3:K3"/>
    <mergeCell ref="I8:K8"/>
    <mergeCell ref="L4:L7"/>
    <mergeCell ref="H11:K11"/>
    <mergeCell ref="D4:K4"/>
    <mergeCell ref="B5:K5"/>
    <mergeCell ref="H12:H13"/>
    <mergeCell ref="A8:H8"/>
    <mergeCell ref="A10:K10"/>
    <mergeCell ref="G9:K9"/>
    <mergeCell ref="B6:K6"/>
    <mergeCell ref="A7:K7"/>
    <mergeCell ref="A12:A13"/>
    <mergeCell ref="I12:K13"/>
    <mergeCell ref="D12:G13"/>
    <mergeCell ref="C12:C13"/>
    <mergeCell ref="B12:B13"/>
  </mergeCells>
  <phoneticPr fontId="0" type="noConversion"/>
  <conditionalFormatting sqref="D69:H69 J59:K59 D56:D59 D48 D60:H66">
    <cfRule type="expression" dxfId="261" priority="4916" stopIfTrue="1">
      <formula>#REF!=""</formula>
    </cfRule>
    <cfRule type="expression" dxfId="260" priority="4917" stopIfTrue="1">
      <formula>#REF!&lt;&gt;""</formula>
    </cfRule>
    <cfRule type="expression" dxfId="259" priority="4918" stopIfTrue="1">
      <formula>AND(#REF!="",#REF!&lt;&gt;"")</formula>
    </cfRule>
  </conditionalFormatting>
  <conditionalFormatting sqref="H55">
    <cfRule type="expression" dxfId="258" priority="7966" stopIfTrue="1">
      <formula>$F41=""</formula>
    </cfRule>
    <cfRule type="expression" dxfId="257" priority="7967" stopIfTrue="1">
      <formula>#REF!&lt;&gt;""</formula>
    </cfRule>
    <cfRule type="expression" dxfId="256" priority="7968" stopIfTrue="1">
      <formula>AND($G41="",$F41&lt;&gt;"")</formula>
    </cfRule>
  </conditionalFormatting>
  <conditionalFormatting sqref="H49">
    <cfRule type="expression" dxfId="255" priority="7978" stopIfTrue="1">
      <formula>$F41=""</formula>
    </cfRule>
    <cfRule type="expression" dxfId="254" priority="7979" stopIfTrue="1">
      <formula>#REF!&lt;&gt;""</formula>
    </cfRule>
    <cfRule type="expression" dxfId="253" priority="7980" stopIfTrue="1">
      <formula>AND($G41="",$F41&lt;&gt;"")</formula>
    </cfRule>
  </conditionalFormatting>
  <conditionalFormatting sqref="J96:K96">
    <cfRule type="expression" dxfId="252" priority="4741" stopIfTrue="1">
      <formula>#REF!=""</formula>
    </cfRule>
    <cfRule type="expression" dxfId="251" priority="4742" stopIfTrue="1">
      <formula>#REF!&lt;&gt;""</formula>
    </cfRule>
    <cfRule type="expression" dxfId="250" priority="4743" stopIfTrue="1">
      <formula>AND(#REF!="",#REF!&lt;&gt;"")</formula>
    </cfRule>
  </conditionalFormatting>
  <conditionalFormatting sqref="J95:K95">
    <cfRule type="expression" dxfId="249" priority="4744" stopIfTrue="1">
      <formula>#REF!=""</formula>
    </cfRule>
    <cfRule type="expression" dxfId="248" priority="4745" stopIfTrue="1">
      <formula>#REF!&lt;&gt;""</formula>
    </cfRule>
    <cfRule type="expression" dxfId="247" priority="4746" stopIfTrue="1">
      <formula>AND(#REF!="",#REF!&lt;&gt;"")</formula>
    </cfRule>
  </conditionalFormatting>
  <conditionalFormatting sqref="J99:K100">
    <cfRule type="expression" dxfId="246" priority="4747" stopIfTrue="1">
      <formula>#REF!=""</formula>
    </cfRule>
    <cfRule type="expression" dxfId="245" priority="4748" stopIfTrue="1">
      <formula>#REF!&lt;&gt;""</formula>
    </cfRule>
    <cfRule type="expression" dxfId="244" priority="4749" stopIfTrue="1">
      <formula>AND(#REF!="",#REF!&lt;&gt;"")</formula>
    </cfRule>
  </conditionalFormatting>
  <conditionalFormatting sqref="J85:K86 J102:K104">
    <cfRule type="expression" dxfId="243" priority="4750" stopIfTrue="1">
      <formula>#REF!=""</formula>
    </cfRule>
    <cfRule type="expression" dxfId="242" priority="4751" stopIfTrue="1">
      <formula>#REF!&lt;&gt;""</formula>
    </cfRule>
    <cfRule type="expression" dxfId="241" priority="4752" stopIfTrue="1">
      <formula>AND(#REF!="",#REF!&lt;&gt;"")</formula>
    </cfRule>
  </conditionalFormatting>
  <conditionalFormatting sqref="J94:K94 J101:K101 L72:L73 A42 B67:C71 B20:D22 H20:K22">
    <cfRule type="expression" dxfId="240" priority="4759" stopIfTrue="1">
      <formula>#REF!=""</formula>
    </cfRule>
    <cfRule type="expression" dxfId="239" priority="4760" stopIfTrue="1">
      <formula>#REF!&lt;&gt;""</formula>
    </cfRule>
    <cfRule type="expression" dxfId="238" priority="4761" stopIfTrue="1">
      <formula>AND(#REF!="",#REF!&lt;&gt;"")</formula>
    </cfRule>
  </conditionalFormatting>
  <conditionalFormatting sqref="A74:A76 D67:G71 A60:A66">
    <cfRule type="expression" dxfId="237" priority="4821" stopIfTrue="1">
      <formula>#REF!&lt;&gt;""</formula>
    </cfRule>
  </conditionalFormatting>
  <conditionalFormatting sqref="A82 A67:A69">
    <cfRule type="expression" dxfId="236" priority="4825" stopIfTrue="1">
      <formula>#REF!=""</formula>
    </cfRule>
    <cfRule type="expression" dxfId="235" priority="4826" stopIfTrue="1">
      <formula>#REF!&lt;&gt;""</formula>
    </cfRule>
    <cfRule type="expression" dxfId="234" priority="4827" stopIfTrue="1">
      <formula>AND(#REF!="",#REF!&lt;&gt;"")</formula>
    </cfRule>
  </conditionalFormatting>
  <conditionalFormatting sqref="D70:H71 D55 D57:G59 D48 D60:H66">
    <cfRule type="expression" dxfId="233" priority="12504" stopIfTrue="1">
      <formula>#REF!=""</formula>
    </cfRule>
    <cfRule type="expression" dxfId="232" priority="12505" stopIfTrue="1">
      <formula>#REF!&lt;&gt;""</formula>
    </cfRule>
    <cfRule type="expression" dxfId="231" priority="12506" stopIfTrue="1">
      <formula>AND(#REF!="",#REF!&lt;&gt;"")</formula>
    </cfRule>
  </conditionalFormatting>
  <conditionalFormatting sqref="D60:H69">
    <cfRule type="expression" dxfId="230" priority="20397" stopIfTrue="1">
      <formula>#REF!=""</formula>
    </cfRule>
    <cfRule type="expression" dxfId="229" priority="20398" stopIfTrue="1">
      <formula>#REF!&lt;&gt;""</formula>
    </cfRule>
    <cfRule type="expression" dxfId="228" priority="20399" stopIfTrue="1">
      <formula>AND(#REF!="",#REF!&lt;&gt;"")</formula>
    </cfRule>
  </conditionalFormatting>
  <conditionalFormatting sqref="D67:H74">
    <cfRule type="expression" dxfId="227" priority="3963" stopIfTrue="1">
      <formula>#REF!=""</formula>
    </cfRule>
    <cfRule type="expression" dxfId="226" priority="3964" stopIfTrue="1">
      <formula>#REF!&lt;&gt;""</formula>
    </cfRule>
    <cfRule type="expression" dxfId="225" priority="3965" stopIfTrue="1">
      <formula>AND(#REF!="",#REF!&lt;&gt;"")</formula>
    </cfRule>
  </conditionalFormatting>
  <conditionalFormatting sqref="D59">
    <cfRule type="expression" dxfId="224" priority="20753" stopIfTrue="1">
      <formula>#REF!=""</formula>
    </cfRule>
    <cfRule type="expression" dxfId="223" priority="20754" stopIfTrue="1">
      <formula>#REF!&lt;&gt;""</formula>
    </cfRule>
    <cfRule type="expression" dxfId="222" priority="20755" stopIfTrue="1">
      <formula>AND(#REF!="",#REF!&lt;&gt;"")</formula>
    </cfRule>
  </conditionalFormatting>
  <conditionalFormatting sqref="D68:H69">
    <cfRule type="expression" dxfId="221" priority="22704" stopIfTrue="1">
      <formula>#REF!=""</formula>
    </cfRule>
    <cfRule type="expression" dxfId="220" priority="22705" stopIfTrue="1">
      <formula>#REF!&lt;&gt;""</formula>
    </cfRule>
    <cfRule type="expression" dxfId="219" priority="22706" stopIfTrue="1">
      <formula>AND(#REF!="",#REF!&lt;&gt;"")</formula>
    </cfRule>
  </conditionalFormatting>
  <conditionalFormatting sqref="D55:G59">
    <cfRule type="expression" dxfId="218" priority="3221" stopIfTrue="1">
      <formula>#REF!=""</formula>
    </cfRule>
    <cfRule type="expression" dxfId="217" priority="3222" stopIfTrue="1">
      <formula>#REF!&lt;&gt;""</formula>
    </cfRule>
    <cfRule type="expression" dxfId="216" priority="3223" stopIfTrue="1">
      <formula>AND(#REF!="",#REF!&lt;&gt;"")</formula>
    </cfRule>
  </conditionalFormatting>
  <conditionalFormatting sqref="D71:H74">
    <cfRule type="expression" dxfId="215" priority="3218" stopIfTrue="1">
      <formula>#REF!=""</formula>
    </cfRule>
    <cfRule type="expression" dxfId="214" priority="3219" stopIfTrue="1">
      <formula>#REF!&lt;&gt;""</formula>
    </cfRule>
    <cfRule type="expression" dxfId="213" priority="3220" stopIfTrue="1">
      <formula>AND(#REF!="",#REF!&lt;&gt;"")</formula>
    </cfRule>
  </conditionalFormatting>
  <conditionalFormatting sqref="D55:G56 D60:H66">
    <cfRule type="expression" dxfId="212" priority="3160" stopIfTrue="1">
      <formula>#REF!=""</formula>
    </cfRule>
    <cfRule type="expression" dxfId="211" priority="3161" stopIfTrue="1">
      <formula>#REF!&lt;&gt;""</formula>
    </cfRule>
    <cfRule type="expression" dxfId="210" priority="3162" stopIfTrue="1">
      <formula>AND(#REF!="",#REF!&lt;&gt;"")</formula>
    </cfRule>
  </conditionalFormatting>
  <conditionalFormatting sqref="D78:H78">
    <cfRule type="expression" dxfId="209" priority="2842" stopIfTrue="1">
      <formula>#REF!=""</formula>
    </cfRule>
    <cfRule type="expression" dxfId="208" priority="2843" stopIfTrue="1">
      <formula>#REF!&lt;&gt;""</formula>
    </cfRule>
    <cfRule type="expression" dxfId="207" priority="2844" stopIfTrue="1">
      <formula>AND(#REF!="",#REF!&lt;&gt;"")</formula>
    </cfRule>
  </conditionalFormatting>
  <conditionalFormatting sqref="D59:G59">
    <cfRule type="expression" dxfId="206" priority="2749" stopIfTrue="1">
      <formula>#REF!=""</formula>
    </cfRule>
    <cfRule type="expression" dxfId="205" priority="2750" stopIfTrue="1">
      <formula>#REF!&lt;&gt;""</formula>
    </cfRule>
    <cfRule type="expression" dxfId="204" priority="2751" stopIfTrue="1">
      <formula>AND(#REF!="",#REF!&lt;&gt;"")</formula>
    </cfRule>
  </conditionalFormatting>
  <conditionalFormatting sqref="D48 I49:K49">
    <cfRule type="expression" dxfId="203" priority="2695" stopIfTrue="1">
      <formula>#REF!=""</formula>
    </cfRule>
    <cfRule type="expression" dxfId="202" priority="2696" stopIfTrue="1">
      <formula>#REF!&lt;&gt;""</formula>
    </cfRule>
    <cfRule type="expression" dxfId="201" priority="2697" stopIfTrue="1">
      <formula>AND(#REF!="",#REF!&lt;&gt;"")</formula>
    </cfRule>
  </conditionalFormatting>
  <conditionalFormatting sqref="D58">
    <cfRule type="expression" dxfId="200" priority="24629" stopIfTrue="1">
      <formula>#REF!=""</formula>
    </cfRule>
    <cfRule type="expression" dxfId="199" priority="24630" stopIfTrue="1">
      <formula>#REF!&lt;&gt;""</formula>
    </cfRule>
    <cfRule type="expression" dxfId="198" priority="24631" stopIfTrue="1">
      <formula>AND(#REF!="",#REF!&lt;&gt;"")</formula>
    </cfRule>
  </conditionalFormatting>
  <conditionalFormatting sqref="D55:G59">
    <cfRule type="expression" dxfId="197" priority="31210" stopIfTrue="1">
      <formula>#REF!=""</formula>
    </cfRule>
    <cfRule type="expression" dxfId="196" priority="31211" stopIfTrue="1">
      <formula>#REF!&lt;&gt;""</formula>
    </cfRule>
    <cfRule type="expression" dxfId="195" priority="31212" stopIfTrue="1">
      <formula>AND(#REF!="",#REF!&lt;&gt;"")</formula>
    </cfRule>
  </conditionalFormatting>
  <conditionalFormatting sqref="D74:H76 D67:H69">
    <cfRule type="expression" dxfId="194" priority="33322" stopIfTrue="1">
      <formula>#REF!=""</formula>
    </cfRule>
    <cfRule type="expression" dxfId="193" priority="33323" stopIfTrue="1">
      <formula>#REF!&lt;&gt;""</formula>
    </cfRule>
    <cfRule type="expression" dxfId="192" priority="33324" stopIfTrue="1">
      <formula>AND(#REF!="",#REF!&lt;&gt;"")</formula>
    </cfRule>
  </conditionalFormatting>
  <conditionalFormatting sqref="D55:G55">
    <cfRule type="expression" dxfId="191" priority="2215" stopIfTrue="1">
      <formula>#REF!=""</formula>
    </cfRule>
    <cfRule type="expression" dxfId="190" priority="2216" stopIfTrue="1">
      <formula>#REF!&lt;&gt;""</formula>
    </cfRule>
    <cfRule type="expression" dxfId="189" priority="2217" stopIfTrue="1">
      <formula>AND(#REF!="",#REF!&lt;&gt;"")</formula>
    </cfRule>
  </conditionalFormatting>
  <conditionalFormatting sqref="D70:H70">
    <cfRule type="expression" dxfId="188" priority="2142" stopIfTrue="1">
      <formula>#REF!=""</formula>
    </cfRule>
    <cfRule type="expression" dxfId="187" priority="2143" stopIfTrue="1">
      <formula>#REF!&lt;&gt;""</formula>
    </cfRule>
    <cfRule type="expression" dxfId="186" priority="2144" stopIfTrue="1">
      <formula>AND(#REF!="",#REF!&lt;&gt;"")</formula>
    </cfRule>
  </conditionalFormatting>
  <conditionalFormatting sqref="D70:H72">
    <cfRule type="expression" dxfId="185" priority="2106" stopIfTrue="1">
      <formula>#REF!=""</formula>
    </cfRule>
    <cfRule type="expression" dxfId="184" priority="2107" stopIfTrue="1">
      <formula>#REF!&lt;&gt;""</formula>
    </cfRule>
    <cfRule type="expression" dxfId="183" priority="2108" stopIfTrue="1">
      <formula>AND(#REF!="",#REF!&lt;&gt;"")</formula>
    </cfRule>
  </conditionalFormatting>
  <conditionalFormatting sqref="D55:G59">
    <cfRule type="expression" dxfId="182" priority="35134" stopIfTrue="1">
      <formula>#REF!=""</formula>
    </cfRule>
    <cfRule type="expression" dxfId="181" priority="35135" stopIfTrue="1">
      <formula>#REF!&lt;&gt;""</formula>
    </cfRule>
    <cfRule type="expression" dxfId="180" priority="35136" stopIfTrue="1">
      <formula>AND(#REF!="",#REF!&lt;&gt;"")</formula>
    </cfRule>
  </conditionalFormatting>
  <conditionalFormatting sqref="I51:K51">
    <cfRule type="expression" dxfId="179" priority="35377" stopIfTrue="1">
      <formula>#REF!=""</formula>
    </cfRule>
    <cfRule type="expression" dxfId="178" priority="35378" stopIfTrue="1">
      <formula>#REF!&lt;&gt;""</formula>
    </cfRule>
    <cfRule type="expression" dxfId="177" priority="35379" stopIfTrue="1">
      <formula>AND(#REF!="",#REF!&lt;&gt;"")</formula>
    </cfRule>
  </conditionalFormatting>
  <conditionalFormatting sqref="D75:H77">
    <cfRule type="expression" dxfId="176" priority="35485" stopIfTrue="1">
      <formula>#REF!=""</formula>
    </cfRule>
    <cfRule type="expression" dxfId="175" priority="35486" stopIfTrue="1">
      <formula>#REF!&lt;&gt;""</formula>
    </cfRule>
    <cfRule type="expression" dxfId="174" priority="35487" stopIfTrue="1">
      <formula>AND(#REF!="",#REF!&lt;&gt;"")</formula>
    </cfRule>
  </conditionalFormatting>
  <conditionalFormatting sqref="D48">
    <cfRule type="expression" dxfId="173" priority="43494" stopIfTrue="1">
      <formula>#REF!=""</formula>
    </cfRule>
    <cfRule type="expression" dxfId="172" priority="43495" stopIfTrue="1">
      <formula>#REF!&lt;&gt;""</formula>
    </cfRule>
    <cfRule type="expression" dxfId="171" priority="43496" stopIfTrue="1">
      <formula>AND(#REF!="",#REF!&lt;&gt;"")</formula>
    </cfRule>
  </conditionalFormatting>
  <conditionalFormatting sqref="D77:H78">
    <cfRule type="expression" dxfId="170" priority="45331" stopIfTrue="1">
      <formula>#REF!=""</formula>
    </cfRule>
    <cfRule type="expression" dxfId="169" priority="45332" stopIfTrue="1">
      <formula>#REF!&lt;&gt;""</formula>
    </cfRule>
    <cfRule type="expression" dxfId="168" priority="45333" stopIfTrue="1">
      <formula>AND(#REF!="",#REF!&lt;&gt;"")</formula>
    </cfRule>
  </conditionalFormatting>
  <conditionalFormatting sqref="I50:K50">
    <cfRule type="expression" dxfId="167" priority="217" stopIfTrue="1">
      <formula>#REF!=""</formula>
    </cfRule>
    <cfRule type="expression" dxfId="166" priority="218" stopIfTrue="1">
      <formula>#REF!&lt;&gt;""</formula>
    </cfRule>
    <cfRule type="expression" dxfId="165" priority="219" stopIfTrue="1">
      <formula>AND(#REF!="",#REF!&lt;&gt;"")</formula>
    </cfRule>
  </conditionalFormatting>
  <conditionalFormatting sqref="I53:K53">
    <cfRule type="expression" dxfId="164" priority="53792" stopIfTrue="1">
      <formula>#REF!=""</formula>
    </cfRule>
    <cfRule type="expression" dxfId="163" priority="53793" stopIfTrue="1">
      <formula>#REF!&lt;&gt;""</formula>
    </cfRule>
    <cfRule type="expression" dxfId="162" priority="53794" stopIfTrue="1">
      <formula>AND(#REF!="",#REF!&lt;&gt;"")</formula>
    </cfRule>
  </conditionalFormatting>
  <conditionalFormatting sqref="D57:G59">
    <cfRule type="expression" dxfId="161" priority="55793" stopIfTrue="1">
      <formula>#REF!=""</formula>
    </cfRule>
    <cfRule type="expression" dxfId="160" priority="55794" stopIfTrue="1">
      <formula>#REF!&lt;&gt;""</formula>
    </cfRule>
    <cfRule type="expression" dxfId="159" priority="55795" stopIfTrue="1">
      <formula>AND(#REF!="",#REF!&lt;&gt;"")</formula>
    </cfRule>
  </conditionalFormatting>
  <conditionalFormatting sqref="D55:G57">
    <cfRule type="expression" dxfId="158" priority="55846" stopIfTrue="1">
      <formula>#REF!=""</formula>
    </cfRule>
    <cfRule type="expression" dxfId="157" priority="55847" stopIfTrue="1">
      <formula>#REF!&lt;&gt;""</formula>
    </cfRule>
    <cfRule type="expression" dxfId="156" priority="55848" stopIfTrue="1">
      <formula>AND(#REF!="",#REF!&lt;&gt;"")</formula>
    </cfRule>
  </conditionalFormatting>
  <conditionalFormatting sqref="D56:G58">
    <cfRule type="expression" dxfId="155" priority="55903" stopIfTrue="1">
      <formula>#REF!=""</formula>
    </cfRule>
    <cfRule type="expression" dxfId="154" priority="55904" stopIfTrue="1">
      <formula>#REF!&lt;&gt;""</formula>
    </cfRule>
    <cfRule type="expression" dxfId="153" priority="55905" stopIfTrue="1">
      <formula>AND(#REF!="",#REF!&lt;&gt;"")</formula>
    </cfRule>
  </conditionalFormatting>
  <conditionalFormatting sqref="D55:G56">
    <cfRule type="expression" dxfId="152" priority="55921" stopIfTrue="1">
      <formula>#REF!=""</formula>
    </cfRule>
    <cfRule type="expression" dxfId="151" priority="55922" stopIfTrue="1">
      <formula>#REF!&lt;&gt;""</formula>
    </cfRule>
    <cfRule type="expression" dxfId="150" priority="55923" stopIfTrue="1">
      <formula>AND(#REF!="",#REF!&lt;&gt;"")</formula>
    </cfRule>
  </conditionalFormatting>
  <conditionalFormatting sqref="D78:H78">
    <cfRule type="expression" dxfId="149" priority="59070" stopIfTrue="1">
      <formula>#REF!=""</formula>
    </cfRule>
    <cfRule type="expression" dxfId="148" priority="59071" stopIfTrue="1">
      <formula>#REF!&lt;&gt;""</formula>
    </cfRule>
    <cfRule type="expression" dxfId="147" priority="59072" stopIfTrue="1">
      <formula>AND(#REF!="",#REF!&lt;&gt;"")</formula>
    </cfRule>
  </conditionalFormatting>
  <conditionalFormatting sqref="D77:H78">
    <cfRule type="expression" dxfId="146" priority="59073" stopIfTrue="1">
      <formula>#REF!=""</formula>
    </cfRule>
    <cfRule type="expression" dxfId="145" priority="59074" stopIfTrue="1">
      <formula>#REF!&lt;&gt;""</formula>
    </cfRule>
    <cfRule type="expression" dxfId="144" priority="59075" stopIfTrue="1">
      <formula>AND(#REF!="",#REF!&lt;&gt;"")</formula>
    </cfRule>
  </conditionalFormatting>
  <conditionalFormatting sqref="D76:H78">
    <cfRule type="expression" dxfId="143" priority="59076" stopIfTrue="1">
      <formula>#REF!=""</formula>
    </cfRule>
    <cfRule type="expression" dxfId="142" priority="59077" stopIfTrue="1">
      <formula>#REF!&lt;&gt;""</formula>
    </cfRule>
    <cfRule type="expression" dxfId="141" priority="59078" stopIfTrue="1">
      <formula>AND(#REF!="",#REF!&lt;&gt;"")</formula>
    </cfRule>
  </conditionalFormatting>
  <conditionalFormatting sqref="D78:H78">
    <cfRule type="expression" dxfId="140" priority="59079" stopIfTrue="1">
      <formula>#REF!=""</formula>
    </cfRule>
    <cfRule type="expression" dxfId="139" priority="59080" stopIfTrue="1">
      <formula>#REF!&lt;&gt;""</formula>
    </cfRule>
    <cfRule type="expression" dxfId="138" priority="59081" stopIfTrue="1">
      <formula>AND(#REF!="",#REF!&lt;&gt;"")</formula>
    </cfRule>
  </conditionalFormatting>
  <conditionalFormatting sqref="D70:H77">
    <cfRule type="expression" dxfId="137" priority="59082" stopIfTrue="1">
      <formula>#REF!=""</formula>
    </cfRule>
    <cfRule type="expression" dxfId="136" priority="59083" stopIfTrue="1">
      <formula>#REF!&lt;&gt;""</formula>
    </cfRule>
    <cfRule type="expression" dxfId="135" priority="59084" stopIfTrue="1">
      <formula>AND(#REF!="",#REF!&lt;&gt;"")</formula>
    </cfRule>
  </conditionalFormatting>
  <conditionalFormatting sqref="D70:H78">
    <cfRule type="expression" dxfId="134" priority="59094" stopIfTrue="1">
      <formula>#REF!=""</formula>
    </cfRule>
    <cfRule type="expression" dxfId="133" priority="59095" stopIfTrue="1">
      <formula>#REF!&lt;&gt;""</formula>
    </cfRule>
    <cfRule type="expression" dxfId="132" priority="59096" stopIfTrue="1">
      <formula>AND(#REF!="",#REF!&lt;&gt;"")</formula>
    </cfRule>
  </conditionalFormatting>
  <conditionalFormatting sqref="D70:H74">
    <cfRule type="expression" dxfId="131" priority="59097" stopIfTrue="1">
      <formula>#REF!=""</formula>
    </cfRule>
    <cfRule type="expression" dxfId="130" priority="59098" stopIfTrue="1">
      <formula>#REF!&lt;&gt;""</formula>
    </cfRule>
    <cfRule type="expression" dxfId="129" priority="59099" stopIfTrue="1">
      <formula>AND(#REF!="",#REF!&lt;&gt;"")</formula>
    </cfRule>
  </conditionalFormatting>
  <conditionalFormatting sqref="D70:H78">
    <cfRule type="expression" dxfId="128" priority="59100" stopIfTrue="1">
      <formula>#REF!=""</formula>
    </cfRule>
    <cfRule type="expression" dxfId="127" priority="59101" stopIfTrue="1">
      <formula>#REF!&lt;&gt;""</formula>
    </cfRule>
    <cfRule type="expression" dxfId="126" priority="59102" stopIfTrue="1">
      <formula>AND(#REF!="",#REF!&lt;&gt;"")</formula>
    </cfRule>
  </conditionalFormatting>
  <conditionalFormatting sqref="D70:H75">
    <cfRule type="expression" dxfId="125" priority="59106" stopIfTrue="1">
      <formula>#REF!=""</formula>
    </cfRule>
    <cfRule type="expression" dxfId="124" priority="59107" stopIfTrue="1">
      <formula>#REF!&lt;&gt;""</formula>
    </cfRule>
    <cfRule type="expression" dxfId="123" priority="59108" stopIfTrue="1">
      <formula>AND(#REF!="",#REF!&lt;&gt;"")</formula>
    </cfRule>
  </conditionalFormatting>
  <conditionalFormatting sqref="H56:H58">
    <cfRule type="expression" dxfId="122" priority="59115" stopIfTrue="1">
      <formula>$F41=""</formula>
    </cfRule>
    <cfRule type="expression" dxfId="121" priority="59116" stopIfTrue="1">
      <formula>#REF!&lt;&gt;""</formula>
    </cfRule>
    <cfRule type="expression" dxfId="120" priority="59117" stopIfTrue="1">
      <formula>AND($G41="",$F41&lt;&gt;"")</formula>
    </cfRule>
  </conditionalFormatting>
  <conditionalFormatting sqref="D55:G59 I52:K52">
    <cfRule type="expression" dxfId="119" priority="59121" stopIfTrue="1">
      <formula>#REF!=""</formula>
    </cfRule>
    <cfRule type="expression" dxfId="118" priority="59122" stopIfTrue="1">
      <formula>#REF!&lt;&gt;""</formula>
    </cfRule>
    <cfRule type="expression" dxfId="117" priority="59123" stopIfTrue="1">
      <formula>AND(#REF!="",#REF!&lt;&gt;"")</formula>
    </cfRule>
  </conditionalFormatting>
  <conditionalFormatting sqref="H59">
    <cfRule type="expression" dxfId="116" priority="59178" stopIfTrue="1">
      <formula>$F42=""</formula>
    </cfRule>
    <cfRule type="expression" dxfId="115" priority="59179" stopIfTrue="1">
      <formula>#REF!&lt;&gt;""</formula>
    </cfRule>
    <cfRule type="expression" dxfId="114" priority="59180" stopIfTrue="1">
      <formula>AND($G42="",$F42&lt;&gt;"")</formula>
    </cfRule>
  </conditionalFormatting>
  <conditionalFormatting sqref="D75:H77">
    <cfRule type="expression" dxfId="113" priority="59643" stopIfTrue="1">
      <formula>#REF!=""</formula>
    </cfRule>
    <cfRule type="expression" dxfId="112" priority="59644" stopIfTrue="1">
      <formula>#REF!&lt;&gt;""</formula>
    </cfRule>
    <cfRule type="expression" dxfId="111" priority="59645" stopIfTrue="1">
      <formula>AND(#REF!="",#REF!&lt;&gt;"")</formula>
    </cfRule>
  </conditionalFormatting>
  <conditionalFormatting sqref="D70:H76">
    <cfRule type="expression" dxfId="110" priority="59832" stopIfTrue="1">
      <formula>#REF!=""</formula>
    </cfRule>
    <cfRule type="expression" dxfId="109" priority="59833" stopIfTrue="1">
      <formula>#REF!&lt;&gt;""</formula>
    </cfRule>
    <cfRule type="expression" dxfId="108" priority="59834" stopIfTrue="1">
      <formula>AND(#REF!="",#REF!&lt;&gt;"")</formula>
    </cfRule>
  </conditionalFormatting>
  <conditionalFormatting sqref="D55:G58">
    <cfRule type="expression" dxfId="107" priority="60078" stopIfTrue="1">
      <formula>#REF!=""</formula>
    </cfRule>
    <cfRule type="expression" dxfId="106" priority="60079" stopIfTrue="1">
      <formula>#REF!&lt;&gt;""</formula>
    </cfRule>
    <cfRule type="expression" dxfId="105" priority="60080" stopIfTrue="1">
      <formula>AND(#REF!="",#REF!&lt;&gt;"")</formula>
    </cfRule>
  </conditionalFormatting>
  <conditionalFormatting sqref="D55:G59 I54:K54">
    <cfRule type="expression" dxfId="104" priority="61209" stopIfTrue="1">
      <formula>#REF!=""</formula>
    </cfRule>
    <cfRule type="expression" dxfId="103" priority="61210" stopIfTrue="1">
      <formula>#REF!&lt;&gt;""</formula>
    </cfRule>
    <cfRule type="expression" dxfId="102" priority="61211" stopIfTrue="1">
      <formula>AND(#REF!="",#REF!&lt;&gt;"")</formula>
    </cfRule>
  </conditionalFormatting>
  <conditionalFormatting sqref="I56:K58">
    <cfRule type="expression" dxfId="101" priority="61215" stopIfTrue="1">
      <formula>#REF!=""</formula>
    </cfRule>
    <cfRule type="expression" dxfId="100" priority="61216" stopIfTrue="1">
      <formula>#REF!&lt;&gt;""</formula>
    </cfRule>
    <cfRule type="expression" dxfId="99" priority="61217" stopIfTrue="1">
      <formula>AND(#REF!="",#REF!&lt;&gt;"")</formula>
    </cfRule>
  </conditionalFormatting>
  <conditionalFormatting sqref="I55:K55">
    <cfRule type="expression" dxfId="98" priority="61251" stopIfTrue="1">
      <formula>#REF!=""</formula>
    </cfRule>
    <cfRule type="expression" dxfId="97" priority="61252" stopIfTrue="1">
      <formula>#REF!&lt;&gt;""</formula>
    </cfRule>
    <cfRule type="expression" dxfId="96" priority="61253" stopIfTrue="1">
      <formula>AND(#REF!="",#REF!&lt;&gt;"")</formula>
    </cfRule>
  </conditionalFormatting>
  <conditionalFormatting sqref="I59:K59">
    <cfRule type="expression" dxfId="95" priority="61254" stopIfTrue="1">
      <formula>#REF!=""</formula>
    </cfRule>
    <cfRule type="expression" dxfId="94" priority="61255" stopIfTrue="1">
      <formula>#REF!&lt;&gt;""</formula>
    </cfRule>
    <cfRule type="expression" dxfId="93" priority="61256" stopIfTrue="1">
      <formula>AND(#REF!="",#REF!&lt;&gt;"")</formula>
    </cfRule>
  </conditionalFormatting>
  <conditionalFormatting sqref="H54">
    <cfRule type="expression" dxfId="92" priority="61269" stopIfTrue="1">
      <formula>$F42=""</formula>
    </cfRule>
    <cfRule type="expression" dxfId="91" priority="61270" stopIfTrue="1">
      <formula>#REF!&lt;&gt;""</formula>
    </cfRule>
    <cfRule type="expression" dxfId="90" priority="61271" stopIfTrue="1">
      <formula>AND($G42="",$F42&lt;&gt;"")</formula>
    </cfRule>
  </conditionalFormatting>
  <conditionalFormatting sqref="H53">
    <cfRule type="expression" dxfId="89" priority="61311" stopIfTrue="1">
      <formula>$F42=""</formula>
    </cfRule>
    <cfRule type="expression" dxfId="88" priority="61312" stopIfTrue="1">
      <formula>#REF!&lt;&gt;""</formula>
    </cfRule>
    <cfRule type="expression" dxfId="87" priority="61313" stopIfTrue="1">
      <formula>AND($G42="",$F42&lt;&gt;"")</formula>
    </cfRule>
  </conditionalFormatting>
  <conditionalFormatting sqref="H52">
    <cfRule type="expression" dxfId="86" priority="61353" stopIfTrue="1">
      <formula>$F42=""</formula>
    </cfRule>
    <cfRule type="expression" dxfId="85" priority="61354" stopIfTrue="1">
      <formula>#REF!&lt;&gt;""</formula>
    </cfRule>
    <cfRule type="expression" dxfId="84" priority="61355" stopIfTrue="1">
      <formula>AND($G42="",$F42&lt;&gt;"")</formula>
    </cfRule>
  </conditionalFormatting>
  <conditionalFormatting sqref="H51">
    <cfRule type="expression" dxfId="83" priority="61395" stopIfTrue="1">
      <formula>$F42=""</formula>
    </cfRule>
    <cfRule type="expression" dxfId="82" priority="61396" stopIfTrue="1">
      <formula>#REF!&lt;&gt;""</formula>
    </cfRule>
    <cfRule type="expression" dxfId="81" priority="61397" stopIfTrue="1">
      <formula>AND($G42="",$F42&lt;&gt;"")</formula>
    </cfRule>
  </conditionalFormatting>
  <conditionalFormatting sqref="H50">
    <cfRule type="expression" dxfId="80" priority="61437" stopIfTrue="1">
      <formula>$F42=""</formula>
    </cfRule>
    <cfRule type="expression" dxfId="79" priority="61438" stopIfTrue="1">
      <formula>#REF!&lt;&gt;""</formula>
    </cfRule>
    <cfRule type="expression" dxfId="78" priority="61439" stopIfTrue="1">
      <formula>AND($G42="",$F42&lt;&gt;"")</formula>
    </cfRule>
  </conditionalFormatting>
  <conditionalFormatting sqref="D59:G59">
    <cfRule type="expression" dxfId="77" priority="62224" stopIfTrue="1">
      <formula>#REF!=""</formula>
    </cfRule>
    <cfRule type="expression" dxfId="76" priority="62225" stopIfTrue="1">
      <formula>#REF!&lt;&gt;""</formula>
    </cfRule>
    <cfRule type="expression" dxfId="75" priority="62226" stopIfTrue="1">
      <formula>AND(#REF!="",#REF!&lt;&gt;"")</formula>
    </cfRule>
  </conditionalFormatting>
  <conditionalFormatting sqref="D75:H78">
    <cfRule type="expression" dxfId="74" priority="62851" stopIfTrue="1">
      <formula>#REF!=""</formula>
    </cfRule>
    <cfRule type="expression" dxfId="73" priority="62852" stopIfTrue="1">
      <formula>#REF!&lt;&gt;""</formula>
    </cfRule>
    <cfRule type="expression" dxfId="72" priority="62853" stopIfTrue="1">
      <formula>AND(#REF!="",#REF!&lt;&gt;"")</formula>
    </cfRule>
  </conditionalFormatting>
  <conditionalFormatting sqref="D73:H78">
    <cfRule type="expression" dxfId="71" priority="62857" stopIfTrue="1">
      <formula>#REF!=""</formula>
    </cfRule>
    <cfRule type="expression" dxfId="70" priority="62858" stopIfTrue="1">
      <formula>#REF!&lt;&gt;""</formula>
    </cfRule>
    <cfRule type="expression" dxfId="69" priority="62859" stopIfTrue="1">
      <formula>AND(#REF!="",#REF!&lt;&gt;"")</formula>
    </cfRule>
  </conditionalFormatting>
  <conditionalFormatting sqref="D63:H66">
    <cfRule type="expression" dxfId="68" priority="62884" stopIfTrue="1">
      <formula>#REF!=""</formula>
    </cfRule>
    <cfRule type="expression" dxfId="67" priority="62885" stopIfTrue="1">
      <formula>#REF!&lt;&gt;""</formula>
    </cfRule>
    <cfRule type="expression" dxfId="66" priority="62886" stopIfTrue="1">
      <formula>AND(#REF!="",#REF!&lt;&gt;"")</formula>
    </cfRule>
  </conditionalFormatting>
  <conditionalFormatting sqref="D63:H66">
    <cfRule type="expression" dxfId="65" priority="62893" stopIfTrue="1">
      <formula>#REF!=""</formula>
    </cfRule>
    <cfRule type="expression" dxfId="64" priority="62894" stopIfTrue="1">
      <formula>#REF!&lt;&gt;""</formula>
    </cfRule>
    <cfRule type="expression" dxfId="63" priority="62895" stopIfTrue="1">
      <formula>AND(#REF!="",#REF!&lt;&gt;"")</formula>
    </cfRule>
  </conditionalFormatting>
  <conditionalFormatting sqref="D63:H66">
    <cfRule type="expression" dxfId="62" priority="62899" stopIfTrue="1">
      <formula>#REF!=""</formula>
    </cfRule>
    <cfRule type="expression" dxfId="61" priority="62900" stopIfTrue="1">
      <formula>#REF!&lt;&gt;""</formula>
    </cfRule>
    <cfRule type="expression" dxfId="60" priority="62901" stopIfTrue="1">
      <formula>AND(#REF!="",#REF!&lt;&gt;"")</formula>
    </cfRule>
  </conditionalFormatting>
  <conditionalFormatting sqref="D62:H62">
    <cfRule type="expression" dxfId="59" priority="62905" stopIfTrue="1">
      <formula>#REF!=""</formula>
    </cfRule>
    <cfRule type="expression" dxfId="58" priority="62906" stopIfTrue="1">
      <formula>#REF!&lt;&gt;""</formula>
    </cfRule>
    <cfRule type="expression" dxfId="57" priority="62907" stopIfTrue="1">
      <formula>AND(#REF!="",#REF!&lt;&gt;"")</formula>
    </cfRule>
  </conditionalFormatting>
  <conditionalFormatting sqref="D62:H62">
    <cfRule type="expression" dxfId="56" priority="62914" stopIfTrue="1">
      <formula>#REF!=""</formula>
    </cfRule>
    <cfRule type="expression" dxfId="55" priority="62915" stopIfTrue="1">
      <formula>#REF!&lt;&gt;""</formula>
    </cfRule>
    <cfRule type="expression" dxfId="54" priority="62916" stopIfTrue="1">
      <formula>AND(#REF!="",#REF!&lt;&gt;"")</formula>
    </cfRule>
  </conditionalFormatting>
  <conditionalFormatting sqref="D62:H62">
    <cfRule type="expression" dxfId="53" priority="62920" stopIfTrue="1">
      <formula>#REF!=""</formula>
    </cfRule>
    <cfRule type="expression" dxfId="52" priority="62921" stopIfTrue="1">
      <formula>#REF!&lt;&gt;""</formula>
    </cfRule>
    <cfRule type="expression" dxfId="51" priority="62922" stopIfTrue="1">
      <formula>AND(#REF!="",#REF!&lt;&gt;"")</formula>
    </cfRule>
  </conditionalFormatting>
  <conditionalFormatting sqref="D61:H61">
    <cfRule type="expression" dxfId="50" priority="62926" stopIfTrue="1">
      <formula>#REF!=""</formula>
    </cfRule>
    <cfRule type="expression" dxfId="49" priority="62927" stopIfTrue="1">
      <formula>#REF!&lt;&gt;""</formula>
    </cfRule>
    <cfRule type="expression" dxfId="48" priority="62928" stopIfTrue="1">
      <formula>AND(#REF!="",#REF!&lt;&gt;"")</formula>
    </cfRule>
  </conditionalFormatting>
  <conditionalFormatting sqref="D61:H61">
    <cfRule type="expression" dxfId="47" priority="62935" stopIfTrue="1">
      <formula>#REF!=""</formula>
    </cfRule>
    <cfRule type="expression" dxfId="46" priority="62936" stopIfTrue="1">
      <formula>#REF!&lt;&gt;""</formula>
    </cfRule>
    <cfRule type="expression" dxfId="45" priority="62937" stopIfTrue="1">
      <formula>AND(#REF!="",#REF!&lt;&gt;"")</formula>
    </cfRule>
  </conditionalFormatting>
  <conditionalFormatting sqref="D61:H61">
    <cfRule type="expression" dxfId="44" priority="62941" stopIfTrue="1">
      <formula>#REF!=""</formula>
    </cfRule>
    <cfRule type="expression" dxfId="43" priority="62942" stopIfTrue="1">
      <formula>#REF!&lt;&gt;""</formula>
    </cfRule>
    <cfRule type="expression" dxfId="42" priority="62943" stopIfTrue="1">
      <formula>AND(#REF!="",#REF!&lt;&gt;"")</formula>
    </cfRule>
  </conditionalFormatting>
  <conditionalFormatting sqref="D60:H60">
    <cfRule type="expression" dxfId="41" priority="62947" stopIfTrue="1">
      <formula>#REF!=""</formula>
    </cfRule>
    <cfRule type="expression" dxfId="40" priority="62948" stopIfTrue="1">
      <formula>#REF!&lt;&gt;""</formula>
    </cfRule>
    <cfRule type="expression" dxfId="39" priority="62949" stopIfTrue="1">
      <formula>AND(#REF!="",#REF!&lt;&gt;"")</formula>
    </cfRule>
  </conditionalFormatting>
  <conditionalFormatting sqref="D60:H60">
    <cfRule type="expression" dxfId="38" priority="62956" stopIfTrue="1">
      <formula>#REF!=""</formula>
    </cfRule>
    <cfRule type="expression" dxfId="37" priority="62957" stopIfTrue="1">
      <formula>#REF!&lt;&gt;""</formula>
    </cfRule>
    <cfRule type="expression" dxfId="36" priority="62958" stopIfTrue="1">
      <formula>AND(#REF!="",#REF!&lt;&gt;"")</formula>
    </cfRule>
  </conditionalFormatting>
  <conditionalFormatting sqref="D60:H60">
    <cfRule type="expression" dxfId="35" priority="62962" stopIfTrue="1">
      <formula>#REF!=""</formula>
    </cfRule>
    <cfRule type="expression" dxfId="34" priority="62963" stopIfTrue="1">
      <formula>#REF!&lt;&gt;""</formula>
    </cfRule>
    <cfRule type="expression" dxfId="33" priority="62964" stopIfTrue="1">
      <formula>AND(#REF!="",#REF!&lt;&gt;"")</formula>
    </cfRule>
  </conditionalFormatting>
  <conditionalFormatting sqref="I48:K48">
    <cfRule type="expression" dxfId="32" priority="63124" stopIfTrue="1">
      <formula>#REF!=""</formula>
    </cfRule>
    <cfRule type="expression" dxfId="31" priority="63125" stopIfTrue="1">
      <formula>#REF!&lt;&gt;""</formula>
    </cfRule>
    <cfRule type="expression" dxfId="30" priority="63126" stopIfTrue="1">
      <formula>AND(#REF!="",#REF!&lt;&gt;"")</formula>
    </cfRule>
  </conditionalFormatting>
  <conditionalFormatting sqref="D67:H69">
    <cfRule type="expression" dxfId="29" priority="63137" stopIfTrue="1">
      <formula>#REF!=""</formula>
    </cfRule>
    <cfRule type="expression" dxfId="28" priority="63138" stopIfTrue="1">
      <formula>#REF!&lt;&gt;""</formula>
    </cfRule>
    <cfRule type="expression" dxfId="27" priority="63139" stopIfTrue="1">
      <formula>AND(#REF!="",#REF!&lt;&gt;"")</formula>
    </cfRule>
  </conditionalFormatting>
  <conditionalFormatting sqref="D67:H68">
    <cfRule type="expression" dxfId="26" priority="63143" stopIfTrue="1">
      <formula>#REF!=""</formula>
    </cfRule>
    <cfRule type="expression" dxfId="25" priority="63144" stopIfTrue="1">
      <formula>#REF!&lt;&gt;""</formula>
    </cfRule>
    <cfRule type="expression" dxfId="24" priority="63145" stopIfTrue="1">
      <formula>AND(#REF!="",#REF!&lt;&gt;"")</formula>
    </cfRule>
  </conditionalFormatting>
  <conditionalFormatting sqref="D67:H69">
    <cfRule type="expression" dxfId="23" priority="63146" stopIfTrue="1">
      <formula>#REF!=""</formula>
    </cfRule>
    <cfRule type="expression" dxfId="22" priority="63147" stopIfTrue="1">
      <formula>#REF!&lt;&gt;""</formula>
    </cfRule>
    <cfRule type="expression" dxfId="21" priority="63148" stopIfTrue="1">
      <formula>AND(#REF!="",#REF!&lt;&gt;"")</formula>
    </cfRule>
  </conditionalFormatting>
  <conditionalFormatting sqref="D67:H69">
    <cfRule type="expression" dxfId="20" priority="63149" stopIfTrue="1">
      <formula>#REF!=""</formula>
    </cfRule>
    <cfRule type="expression" dxfId="19" priority="63150" stopIfTrue="1">
      <formula>#REF!&lt;&gt;""</formula>
    </cfRule>
    <cfRule type="expression" dxfId="18" priority="63151" stopIfTrue="1">
      <formula>AND(#REF!="",#REF!&lt;&gt;"")</formula>
    </cfRule>
  </conditionalFormatting>
  <conditionalFormatting sqref="D67:H69">
    <cfRule type="expression" dxfId="17" priority="63152" stopIfTrue="1">
      <formula>#REF!=""</formula>
    </cfRule>
    <cfRule type="expression" dxfId="16" priority="63153" stopIfTrue="1">
      <formula>#REF!&lt;&gt;""</formula>
    </cfRule>
    <cfRule type="expression" dxfId="15" priority="63154" stopIfTrue="1">
      <formula>AND(#REF!="",#REF!&lt;&gt;"")</formula>
    </cfRule>
  </conditionalFormatting>
  <conditionalFormatting sqref="D67:H67">
    <cfRule type="expression" dxfId="14" priority="63155" stopIfTrue="1">
      <formula>#REF!=""</formula>
    </cfRule>
    <cfRule type="expression" dxfId="13" priority="63156" stopIfTrue="1">
      <formula>#REF!&lt;&gt;""</formula>
    </cfRule>
    <cfRule type="expression" dxfId="12" priority="63157" stopIfTrue="1">
      <formula>AND(#REF!="",#REF!&lt;&gt;"")</formula>
    </cfRule>
  </conditionalFormatting>
  <conditionalFormatting sqref="D67:H69">
    <cfRule type="expression" dxfId="11" priority="63158" stopIfTrue="1">
      <formula>#REF!=""</formula>
    </cfRule>
    <cfRule type="expression" dxfId="10" priority="63159" stopIfTrue="1">
      <formula>#REF!&lt;&gt;""</formula>
    </cfRule>
    <cfRule type="expression" dxfId="9" priority="63160" stopIfTrue="1">
      <formula>AND(#REF!="",#REF!&lt;&gt;"")</formula>
    </cfRule>
  </conditionalFormatting>
  <pageMargins left="0.78740157480314965" right="0" top="0.39370078740157483" bottom="0.19685039370078741" header="0.51181102362204722" footer="0.51181102362204722"/>
  <pageSetup paperSize="9" scale="73" fitToHeight="10" orientation="portrait" r:id="rId1"/>
  <headerFooter alignWithMargins="0">
    <oddFooter>&amp;R&amp;P</oddFooter>
  </headerFooter>
  <colBreaks count="1" manualBreakCount="1">
    <brk id="1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0000"/>
    <pageSetUpPr fitToPage="1"/>
  </sheetPr>
  <dimension ref="A1:U93"/>
  <sheetViews>
    <sheetView tabSelected="1" view="pageBreakPreview" zoomScale="90" zoomScaleNormal="100" zoomScaleSheetLayoutView="90" workbookViewId="0">
      <pane xSplit="1" ySplit="7" topLeftCell="B86" activePane="bottomRight" state="frozen"/>
      <selection pane="topRight" activeCell="B1" sqref="B1"/>
      <selection pane="bottomLeft" activeCell="A8" sqref="A8"/>
      <selection pane="bottomRight" activeCell="A2" sqref="A2:L2"/>
    </sheetView>
  </sheetViews>
  <sheetFormatPr defaultRowHeight="12" x14ac:dyDescent="0.2"/>
  <cols>
    <col min="1" max="1" width="44" style="144" customWidth="1"/>
    <col min="2" max="2" width="5.85546875" style="121" customWidth="1"/>
    <col min="3" max="3" width="6.42578125" style="139" customWidth="1"/>
    <col min="4" max="4" width="6" style="139" customWidth="1"/>
    <col min="5" max="5" width="7.85546875" style="139" customWidth="1"/>
    <col min="6" max="6" width="6.85546875" style="191" customWidth="1"/>
    <col min="7" max="7" width="6.85546875" style="139" customWidth="1"/>
    <col min="8" max="8" width="8.42578125" style="139" customWidth="1"/>
    <col min="9" max="9" width="7.28515625" style="139" customWidth="1"/>
    <col min="10" max="10" width="17.85546875" style="17" customWidth="1"/>
    <col min="11" max="11" width="14.42578125" style="17" customWidth="1"/>
    <col min="12" max="12" width="14.5703125" style="17" customWidth="1"/>
    <col min="13" max="13" width="17.28515625" style="190" customWidth="1"/>
    <col min="14" max="14" width="13.5703125" style="42" customWidth="1"/>
    <col min="15" max="15" width="14.42578125" style="17" customWidth="1"/>
    <col min="16" max="16" width="10.28515625" style="17" bestFit="1" customWidth="1"/>
    <col min="17" max="20" width="10" style="17" bestFit="1" customWidth="1"/>
    <col min="21" max="16384" width="9.140625" style="17"/>
  </cols>
  <sheetData>
    <row r="1" spans="1:20" ht="103.5" customHeight="1" x14ac:dyDescent="0.2">
      <c r="C1" s="121"/>
      <c r="D1" s="121"/>
      <c r="E1" s="145"/>
      <c r="F1" s="145"/>
      <c r="G1" s="145"/>
      <c r="H1" s="145"/>
      <c r="I1" s="146" t="s">
        <v>117</v>
      </c>
      <c r="J1" s="147"/>
      <c r="K1" s="147"/>
      <c r="L1" s="147"/>
      <c r="M1" s="148"/>
      <c r="N1" s="149"/>
    </row>
    <row r="2" spans="1:20" ht="49.5" customHeight="1" x14ac:dyDescent="0.2">
      <c r="A2" s="150" t="s">
        <v>118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10"/>
      <c r="N2" s="131"/>
    </row>
    <row r="3" spans="1:20" ht="15" customHeight="1" x14ac:dyDescent="0.2">
      <c r="A3" s="151"/>
      <c r="B3" s="151"/>
      <c r="C3" s="151"/>
      <c r="D3" s="151"/>
      <c r="E3" s="151"/>
      <c r="F3" s="151"/>
      <c r="G3" s="151"/>
      <c r="H3" s="151"/>
      <c r="I3" s="124" t="s">
        <v>59</v>
      </c>
      <c r="J3" s="124"/>
      <c r="K3" s="124"/>
      <c r="L3" s="124"/>
      <c r="M3" s="148"/>
      <c r="N3" s="131"/>
    </row>
    <row r="4" spans="1:20" ht="21" customHeight="1" x14ac:dyDescent="0.2">
      <c r="A4" s="127" t="s">
        <v>4</v>
      </c>
      <c r="B4" s="152" t="s">
        <v>8</v>
      </c>
      <c r="C4" s="153"/>
      <c r="D4" s="153"/>
      <c r="E4" s="153"/>
      <c r="F4" s="154" t="s">
        <v>9</v>
      </c>
      <c r="G4" s="152" t="s">
        <v>6</v>
      </c>
      <c r="H4" s="152" t="s">
        <v>7</v>
      </c>
      <c r="I4" s="152" t="s">
        <v>5</v>
      </c>
      <c r="J4" s="155" t="s">
        <v>73</v>
      </c>
      <c r="K4" s="155"/>
      <c r="L4" s="156"/>
      <c r="M4" s="42"/>
    </row>
    <row r="5" spans="1:20" ht="21" customHeight="1" x14ac:dyDescent="0.2">
      <c r="A5" s="157"/>
      <c r="B5" s="153"/>
      <c r="C5" s="153"/>
      <c r="D5" s="153"/>
      <c r="E5" s="153"/>
      <c r="F5" s="153"/>
      <c r="G5" s="153"/>
      <c r="H5" s="153"/>
      <c r="I5" s="153"/>
      <c r="J5" s="49" t="s">
        <v>68</v>
      </c>
      <c r="K5" s="49" t="s">
        <v>78</v>
      </c>
      <c r="L5" s="49" t="s">
        <v>80</v>
      </c>
      <c r="M5" s="131"/>
      <c r="N5" s="131"/>
    </row>
    <row r="6" spans="1:20" s="163" customFormat="1" ht="21" customHeight="1" x14ac:dyDescent="0.2">
      <c r="A6" s="158">
        <v>1</v>
      </c>
      <c r="B6" s="159">
        <v>2</v>
      </c>
      <c r="C6" s="159">
        <v>3</v>
      </c>
      <c r="D6" s="159">
        <v>4</v>
      </c>
      <c r="E6" s="159">
        <v>5</v>
      </c>
      <c r="F6" s="160">
        <v>6</v>
      </c>
      <c r="G6" s="159">
        <v>7</v>
      </c>
      <c r="H6" s="159">
        <v>8</v>
      </c>
      <c r="I6" s="159">
        <v>9</v>
      </c>
      <c r="J6" s="161">
        <v>11</v>
      </c>
      <c r="K6" s="161"/>
      <c r="L6" s="161">
        <v>12</v>
      </c>
      <c r="M6" s="162"/>
      <c r="N6" s="131"/>
    </row>
    <row r="7" spans="1:20" s="163" customFormat="1" ht="21" customHeight="1" x14ac:dyDescent="0.2">
      <c r="A7" s="164" t="s">
        <v>55</v>
      </c>
      <c r="B7" s="165"/>
      <c r="C7" s="165"/>
      <c r="D7" s="165"/>
      <c r="E7" s="166"/>
      <c r="F7" s="167"/>
      <c r="G7" s="159"/>
      <c r="H7" s="159"/>
      <c r="I7" s="159"/>
      <c r="J7" s="168">
        <f>J8+J16+J37+J51</f>
        <v>7014.2</v>
      </c>
      <c r="K7" s="168">
        <f t="shared" ref="K7:L7" si="0">K8+K16+K37+K51</f>
        <v>2637.9</v>
      </c>
      <c r="L7" s="168">
        <f t="shared" si="0"/>
        <v>2753.9</v>
      </c>
      <c r="M7" s="169"/>
      <c r="N7" s="110"/>
    </row>
    <row r="8" spans="1:20" ht="60.75" customHeight="1" x14ac:dyDescent="0.2">
      <c r="A8" s="39" t="s">
        <v>94</v>
      </c>
      <c r="B8" s="43" t="s">
        <v>32</v>
      </c>
      <c r="C8" s="43"/>
      <c r="D8" s="43"/>
      <c r="E8" s="43"/>
      <c r="F8" s="170"/>
      <c r="G8" s="104"/>
      <c r="H8" s="104"/>
      <c r="I8" s="104"/>
      <c r="J8" s="62">
        <f t="shared" ref="J8:L9" si="1">J9</f>
        <v>40</v>
      </c>
      <c r="K8" s="62">
        <f t="shared" si="1"/>
        <v>35</v>
      </c>
      <c r="L8" s="62">
        <f t="shared" si="1"/>
        <v>35</v>
      </c>
      <c r="M8" s="169"/>
      <c r="N8" s="110"/>
      <c r="O8" s="110"/>
      <c r="P8" s="110"/>
      <c r="Q8" s="110"/>
    </row>
    <row r="9" spans="1:20" ht="36" x14ac:dyDescent="0.2">
      <c r="A9" s="39" t="s">
        <v>93</v>
      </c>
      <c r="B9" s="43" t="s">
        <v>32</v>
      </c>
      <c r="C9" s="43">
        <v>0</v>
      </c>
      <c r="D9" s="43" t="s">
        <v>12</v>
      </c>
      <c r="E9" s="43"/>
      <c r="F9" s="170"/>
      <c r="G9" s="171"/>
      <c r="H9" s="171"/>
      <c r="I9" s="104"/>
      <c r="J9" s="62">
        <f t="shared" ref="J9:J14" si="2">J10</f>
        <v>40</v>
      </c>
      <c r="K9" s="62">
        <f t="shared" si="1"/>
        <v>35</v>
      </c>
      <c r="L9" s="62">
        <f t="shared" si="1"/>
        <v>35</v>
      </c>
      <c r="M9" s="172"/>
      <c r="N9" s="111"/>
      <c r="O9" s="173"/>
      <c r="P9" s="173"/>
      <c r="Q9" s="173"/>
    </row>
    <row r="10" spans="1:20" ht="24" x14ac:dyDescent="0.2">
      <c r="A10" s="174" t="s">
        <v>96</v>
      </c>
      <c r="B10" s="43" t="s">
        <v>32</v>
      </c>
      <c r="C10" s="43">
        <v>0</v>
      </c>
      <c r="D10" s="43" t="s">
        <v>12</v>
      </c>
      <c r="E10" s="43" t="s">
        <v>95</v>
      </c>
      <c r="F10" s="170"/>
      <c r="G10" s="171"/>
      <c r="H10" s="171"/>
      <c r="I10" s="104"/>
      <c r="J10" s="62">
        <f t="shared" si="2"/>
        <v>40</v>
      </c>
      <c r="K10" s="62">
        <f t="shared" ref="K10:L10" si="3">K11</f>
        <v>35</v>
      </c>
      <c r="L10" s="62">
        <f t="shared" si="3"/>
        <v>35</v>
      </c>
      <c r="M10" s="172"/>
      <c r="N10" s="111"/>
      <c r="O10" s="173"/>
      <c r="P10" s="173"/>
      <c r="Q10" s="173"/>
    </row>
    <row r="11" spans="1:20" ht="24" x14ac:dyDescent="0.2">
      <c r="A11" s="174" t="s">
        <v>46</v>
      </c>
      <c r="B11" s="43" t="s">
        <v>32</v>
      </c>
      <c r="C11" s="43">
        <v>0</v>
      </c>
      <c r="D11" s="43" t="s">
        <v>12</v>
      </c>
      <c r="E11" s="43" t="s">
        <v>95</v>
      </c>
      <c r="F11" s="170">
        <v>200</v>
      </c>
      <c r="G11" s="171"/>
      <c r="H11" s="171"/>
      <c r="I11" s="104"/>
      <c r="J11" s="62">
        <f t="shared" si="2"/>
        <v>40</v>
      </c>
      <c r="K11" s="62">
        <f t="shared" ref="K11:L11" si="4">K12</f>
        <v>35</v>
      </c>
      <c r="L11" s="62">
        <f t="shared" si="4"/>
        <v>35</v>
      </c>
      <c r="M11" s="172"/>
      <c r="N11" s="111"/>
      <c r="O11" s="173"/>
      <c r="P11" s="173"/>
      <c r="Q11" s="173"/>
    </row>
    <row r="12" spans="1:20" ht="24" x14ac:dyDescent="0.2">
      <c r="A12" s="174" t="s">
        <v>47</v>
      </c>
      <c r="B12" s="43" t="s">
        <v>32</v>
      </c>
      <c r="C12" s="43">
        <v>0</v>
      </c>
      <c r="D12" s="43" t="s">
        <v>12</v>
      </c>
      <c r="E12" s="43" t="s">
        <v>95</v>
      </c>
      <c r="F12" s="170">
        <v>240</v>
      </c>
      <c r="G12" s="171"/>
      <c r="H12" s="171"/>
      <c r="I12" s="104"/>
      <c r="J12" s="62">
        <f t="shared" si="2"/>
        <v>40</v>
      </c>
      <c r="K12" s="62">
        <f t="shared" ref="K12:L12" si="5">K13</f>
        <v>35</v>
      </c>
      <c r="L12" s="62">
        <f t="shared" si="5"/>
        <v>35</v>
      </c>
      <c r="M12" s="172"/>
      <c r="N12" s="111"/>
      <c r="O12" s="173"/>
      <c r="P12" s="173"/>
      <c r="Q12" s="173"/>
    </row>
    <row r="13" spans="1:20" x14ac:dyDescent="0.2">
      <c r="A13" s="174" t="s">
        <v>2</v>
      </c>
      <c r="B13" s="43" t="s">
        <v>32</v>
      </c>
      <c r="C13" s="43">
        <v>0</v>
      </c>
      <c r="D13" s="43" t="s">
        <v>12</v>
      </c>
      <c r="E13" s="43" t="s">
        <v>95</v>
      </c>
      <c r="F13" s="170">
        <v>240</v>
      </c>
      <c r="G13" s="171" t="s">
        <v>18</v>
      </c>
      <c r="H13" s="171"/>
      <c r="I13" s="104"/>
      <c r="J13" s="62">
        <f t="shared" si="2"/>
        <v>40</v>
      </c>
      <c r="K13" s="62">
        <f t="shared" ref="K13:L13" si="6">K14</f>
        <v>35</v>
      </c>
      <c r="L13" s="62">
        <f t="shared" si="6"/>
        <v>35</v>
      </c>
      <c r="M13" s="172"/>
      <c r="N13" s="111"/>
      <c r="O13" s="173"/>
      <c r="P13" s="173"/>
      <c r="Q13" s="173"/>
    </row>
    <row r="14" spans="1:20" x14ac:dyDescent="0.2">
      <c r="A14" s="174" t="s">
        <v>92</v>
      </c>
      <c r="B14" s="43" t="s">
        <v>32</v>
      </c>
      <c r="C14" s="43">
        <v>0</v>
      </c>
      <c r="D14" s="43" t="s">
        <v>12</v>
      </c>
      <c r="E14" s="43" t="s">
        <v>95</v>
      </c>
      <c r="F14" s="170">
        <v>240</v>
      </c>
      <c r="G14" s="171" t="s">
        <v>18</v>
      </c>
      <c r="H14" s="171" t="s">
        <v>21</v>
      </c>
      <c r="I14" s="104"/>
      <c r="J14" s="62">
        <f t="shared" si="2"/>
        <v>40</v>
      </c>
      <c r="K14" s="62">
        <f t="shared" ref="K14:L14" si="7">K15</f>
        <v>35</v>
      </c>
      <c r="L14" s="62">
        <f t="shared" si="7"/>
        <v>35</v>
      </c>
      <c r="M14" s="172"/>
      <c r="N14" s="111"/>
      <c r="O14" s="173"/>
      <c r="P14" s="173"/>
      <c r="Q14" s="173"/>
    </row>
    <row r="15" spans="1:20" ht="24" x14ac:dyDescent="0.2">
      <c r="A15" s="174" t="s">
        <v>30</v>
      </c>
      <c r="B15" s="43" t="s">
        <v>32</v>
      </c>
      <c r="C15" s="43">
        <v>0</v>
      </c>
      <c r="D15" s="43" t="s">
        <v>12</v>
      </c>
      <c r="E15" s="43" t="s">
        <v>95</v>
      </c>
      <c r="F15" s="170">
        <v>240</v>
      </c>
      <c r="G15" s="171" t="s">
        <v>18</v>
      </c>
      <c r="H15" s="171" t="s">
        <v>21</v>
      </c>
      <c r="I15" s="104">
        <v>902</v>
      </c>
      <c r="J15" s="62">
        <f>'ведомст 3'!J56</f>
        <v>40</v>
      </c>
      <c r="K15" s="62">
        <f>'ведомст 3'!K56</f>
        <v>35</v>
      </c>
      <c r="L15" s="62">
        <f>'ведомст 3'!L56</f>
        <v>35</v>
      </c>
      <c r="M15" s="172"/>
      <c r="N15" s="111"/>
      <c r="O15" s="173"/>
      <c r="P15" s="173"/>
      <c r="Q15" s="173"/>
    </row>
    <row r="16" spans="1:20" ht="58.5" customHeight="1" x14ac:dyDescent="0.2">
      <c r="A16" s="39" t="s">
        <v>98</v>
      </c>
      <c r="B16" s="43" t="s">
        <v>97</v>
      </c>
      <c r="C16" s="43"/>
      <c r="D16" s="43"/>
      <c r="E16" s="43"/>
      <c r="F16" s="170"/>
      <c r="G16" s="38"/>
      <c r="H16" s="38"/>
      <c r="I16" s="38"/>
      <c r="J16" s="57">
        <f>J17+J24</f>
        <v>6242.6</v>
      </c>
      <c r="K16" s="57">
        <f t="shared" ref="K16:L16" si="8">K17+K24</f>
        <v>1999.4</v>
      </c>
      <c r="L16" s="57">
        <f t="shared" si="8"/>
        <v>2020.4</v>
      </c>
      <c r="M16" s="110"/>
      <c r="N16" s="175"/>
      <c r="O16" s="176"/>
      <c r="P16" s="176"/>
      <c r="Q16" s="176" t="e">
        <f>N23+N30+#REF!+#REF!+#REF!+#REF!+#REF!+#REF!+#REF!+#REF!+#REF!+#REF!+#REF!+#REF!+#REF!+#REF!+#REF!+#REF!</f>
        <v>#REF!</v>
      </c>
      <c r="R16" s="176" t="e">
        <f>O23+O30+#REF!+#REF!+#REF!+#REF!+#REF!+#REF!+#REF!+#REF!+#REF!+#REF!+#REF!+#REF!+#REF!+#REF!+#REF!+#REF!</f>
        <v>#REF!</v>
      </c>
      <c r="S16" s="176" t="e">
        <f>P23+P30+#REF!+#REF!+#REF!+#REF!+#REF!+#REF!+#REF!+#REF!+#REF!+#REF!+#REF!+#REF!+#REF!+#REF!+#REF!+#REF!</f>
        <v>#REF!</v>
      </c>
      <c r="T16" s="176" t="e">
        <f>Q23+Q30+#REF!+#REF!+#REF!+#REF!+#REF!+#REF!+#REF!+#REF!+#REF!+#REF!+#REF!+#REF!+#REF!+#REF!+#REF!+#REF!</f>
        <v>#REF!</v>
      </c>
    </row>
    <row r="17" spans="1:13" ht="18" customHeight="1" x14ac:dyDescent="0.2">
      <c r="A17" s="39" t="s">
        <v>101</v>
      </c>
      <c r="B17" s="43" t="s">
        <v>97</v>
      </c>
      <c r="C17" s="43" t="s">
        <v>58</v>
      </c>
      <c r="D17" s="43" t="s">
        <v>12</v>
      </c>
      <c r="E17" s="43"/>
      <c r="F17" s="170"/>
      <c r="G17" s="38"/>
      <c r="H17" s="38"/>
      <c r="I17" s="38"/>
      <c r="J17" s="57">
        <f>J18</f>
        <v>1200.0999999999999</v>
      </c>
      <c r="K17" s="57">
        <f t="shared" ref="K17:L17" si="9">K18</f>
        <v>1300</v>
      </c>
      <c r="L17" s="57">
        <f t="shared" si="9"/>
        <v>1350</v>
      </c>
      <c r="M17" s="110"/>
    </row>
    <row r="18" spans="1:13" ht="21.75" customHeight="1" x14ac:dyDescent="0.2">
      <c r="A18" s="39" t="s">
        <v>99</v>
      </c>
      <c r="B18" s="43" t="s">
        <v>97</v>
      </c>
      <c r="C18" s="43" t="s">
        <v>58</v>
      </c>
      <c r="D18" s="43" t="s">
        <v>12</v>
      </c>
      <c r="E18" s="43" t="s">
        <v>100</v>
      </c>
      <c r="F18" s="170"/>
      <c r="G18" s="38"/>
      <c r="H18" s="38"/>
      <c r="I18" s="38"/>
      <c r="J18" s="57">
        <f t="shared" ref="J18:L20" si="10">J19</f>
        <v>1200.0999999999999</v>
      </c>
      <c r="K18" s="57">
        <f t="shared" si="10"/>
        <v>1300</v>
      </c>
      <c r="L18" s="57">
        <f t="shared" si="10"/>
        <v>1350</v>
      </c>
      <c r="M18" s="110"/>
    </row>
    <row r="19" spans="1:13" ht="33" customHeight="1" x14ac:dyDescent="0.2">
      <c r="A19" s="39" t="s">
        <v>46</v>
      </c>
      <c r="B19" s="43" t="s">
        <v>97</v>
      </c>
      <c r="C19" s="43" t="s">
        <v>58</v>
      </c>
      <c r="D19" s="43" t="s">
        <v>12</v>
      </c>
      <c r="E19" s="43" t="s">
        <v>100</v>
      </c>
      <c r="F19" s="170">
        <v>200</v>
      </c>
      <c r="G19" s="38"/>
      <c r="H19" s="38"/>
      <c r="I19" s="38"/>
      <c r="J19" s="57">
        <f t="shared" si="10"/>
        <v>1200.0999999999999</v>
      </c>
      <c r="K19" s="57">
        <f t="shared" si="10"/>
        <v>1300</v>
      </c>
      <c r="L19" s="57">
        <f t="shared" si="10"/>
        <v>1350</v>
      </c>
      <c r="M19" s="110"/>
    </row>
    <row r="20" spans="1:13" ht="24.75" customHeight="1" x14ac:dyDescent="0.2">
      <c r="A20" s="39" t="s">
        <v>47</v>
      </c>
      <c r="B20" s="43" t="s">
        <v>97</v>
      </c>
      <c r="C20" s="43" t="s">
        <v>58</v>
      </c>
      <c r="D20" s="43" t="s">
        <v>12</v>
      </c>
      <c r="E20" s="43" t="s">
        <v>100</v>
      </c>
      <c r="F20" s="170">
        <v>240</v>
      </c>
      <c r="G20" s="38"/>
      <c r="H20" s="38"/>
      <c r="I20" s="38"/>
      <c r="J20" s="57">
        <f t="shared" si="10"/>
        <v>1200.0999999999999</v>
      </c>
      <c r="K20" s="57">
        <f t="shared" si="10"/>
        <v>1300</v>
      </c>
      <c r="L20" s="57">
        <f t="shared" si="10"/>
        <v>1350</v>
      </c>
      <c r="M20" s="110"/>
    </row>
    <row r="21" spans="1:13" ht="21" customHeight="1" x14ac:dyDescent="0.2">
      <c r="A21" s="39" t="s">
        <v>2</v>
      </c>
      <c r="B21" s="43" t="s">
        <v>97</v>
      </c>
      <c r="C21" s="43" t="s">
        <v>58</v>
      </c>
      <c r="D21" s="43" t="s">
        <v>12</v>
      </c>
      <c r="E21" s="43" t="s">
        <v>100</v>
      </c>
      <c r="F21" s="170">
        <v>240</v>
      </c>
      <c r="G21" s="38" t="s">
        <v>18</v>
      </c>
      <c r="H21" s="38"/>
      <c r="I21" s="38"/>
      <c r="J21" s="57">
        <f t="shared" ref="J21:L22" si="11">J22</f>
        <v>1200.0999999999999</v>
      </c>
      <c r="K21" s="57">
        <f t="shared" si="11"/>
        <v>1300</v>
      </c>
      <c r="L21" s="57">
        <f t="shared" si="11"/>
        <v>1350</v>
      </c>
      <c r="M21" s="110"/>
    </row>
    <row r="22" spans="1:13" ht="18" customHeight="1" x14ac:dyDescent="0.2">
      <c r="A22" s="39" t="s">
        <v>92</v>
      </c>
      <c r="B22" s="43" t="s">
        <v>97</v>
      </c>
      <c r="C22" s="43" t="s">
        <v>58</v>
      </c>
      <c r="D22" s="43" t="s">
        <v>12</v>
      </c>
      <c r="E22" s="43" t="s">
        <v>100</v>
      </c>
      <c r="F22" s="170">
        <v>240</v>
      </c>
      <c r="G22" s="38" t="s">
        <v>18</v>
      </c>
      <c r="H22" s="38" t="s">
        <v>21</v>
      </c>
      <c r="I22" s="38"/>
      <c r="J22" s="57">
        <f t="shared" si="11"/>
        <v>1200.0999999999999</v>
      </c>
      <c r="K22" s="57">
        <f t="shared" si="11"/>
        <v>1300</v>
      </c>
      <c r="L22" s="57">
        <f t="shared" si="11"/>
        <v>1350</v>
      </c>
      <c r="M22" s="110"/>
    </row>
    <row r="23" spans="1:13" ht="27.75" customHeight="1" x14ac:dyDescent="0.2">
      <c r="A23" s="39" t="s">
        <v>30</v>
      </c>
      <c r="B23" s="43" t="s">
        <v>97</v>
      </c>
      <c r="C23" s="43" t="s">
        <v>58</v>
      </c>
      <c r="D23" s="43" t="s">
        <v>12</v>
      </c>
      <c r="E23" s="43" t="s">
        <v>100</v>
      </c>
      <c r="F23" s="170">
        <v>240</v>
      </c>
      <c r="G23" s="38" t="s">
        <v>18</v>
      </c>
      <c r="H23" s="38" t="s">
        <v>21</v>
      </c>
      <c r="I23" s="38" t="s">
        <v>106</v>
      </c>
      <c r="J23" s="57">
        <f>'ведомст 3'!J61</f>
        <v>1200.0999999999999</v>
      </c>
      <c r="K23" s="57">
        <f>'ведомст 3'!K61</f>
        <v>1300</v>
      </c>
      <c r="L23" s="57">
        <f>'ведомст 3'!L61</f>
        <v>1350</v>
      </c>
      <c r="M23" s="110"/>
    </row>
    <row r="24" spans="1:13" ht="21.75" customHeight="1" x14ac:dyDescent="0.2">
      <c r="A24" s="39" t="s">
        <v>103</v>
      </c>
      <c r="B24" s="43" t="s">
        <v>97</v>
      </c>
      <c r="C24" s="43" t="s">
        <v>58</v>
      </c>
      <c r="D24" s="43" t="s">
        <v>13</v>
      </c>
      <c r="E24" s="43"/>
      <c r="F24" s="170"/>
      <c r="G24" s="38"/>
      <c r="H24" s="38"/>
      <c r="I24" s="38"/>
      <c r="J24" s="57">
        <f>J25+J31</f>
        <v>5042.5</v>
      </c>
      <c r="K24" s="57">
        <f t="shared" ref="K24:L24" si="12">K25+K31</f>
        <v>699.4</v>
      </c>
      <c r="L24" s="57">
        <f t="shared" si="12"/>
        <v>670.4</v>
      </c>
      <c r="M24" s="110"/>
    </row>
    <row r="25" spans="1:13" ht="24" customHeight="1" x14ac:dyDescent="0.2">
      <c r="A25" s="177" t="s">
        <v>102</v>
      </c>
      <c r="B25" s="43" t="s">
        <v>97</v>
      </c>
      <c r="C25" s="43" t="s">
        <v>58</v>
      </c>
      <c r="D25" s="43" t="s">
        <v>13</v>
      </c>
      <c r="E25" s="43" t="s">
        <v>104</v>
      </c>
      <c r="F25" s="170"/>
      <c r="G25" s="178"/>
      <c r="H25" s="178"/>
      <c r="I25" s="38"/>
      <c r="J25" s="57">
        <f t="shared" ref="J25:L29" si="13">J26</f>
        <v>1029</v>
      </c>
      <c r="K25" s="57">
        <f t="shared" si="13"/>
        <v>699.4</v>
      </c>
      <c r="L25" s="57">
        <f t="shared" si="13"/>
        <v>670.4</v>
      </c>
      <c r="M25" s="110"/>
    </row>
    <row r="26" spans="1:13" ht="25.5" customHeight="1" x14ac:dyDescent="0.2">
      <c r="A26" s="39" t="s">
        <v>46</v>
      </c>
      <c r="B26" s="43" t="s">
        <v>97</v>
      </c>
      <c r="C26" s="43" t="s">
        <v>58</v>
      </c>
      <c r="D26" s="43" t="s">
        <v>13</v>
      </c>
      <c r="E26" s="43" t="s">
        <v>104</v>
      </c>
      <c r="F26" s="170">
        <v>200</v>
      </c>
      <c r="G26" s="178"/>
      <c r="H26" s="178"/>
      <c r="I26" s="38"/>
      <c r="J26" s="57">
        <f t="shared" si="13"/>
        <v>1029</v>
      </c>
      <c r="K26" s="57">
        <f t="shared" si="13"/>
        <v>699.4</v>
      </c>
      <c r="L26" s="57">
        <f t="shared" si="13"/>
        <v>670.4</v>
      </c>
      <c r="M26" s="110"/>
    </row>
    <row r="27" spans="1:13" ht="32.25" customHeight="1" x14ac:dyDescent="0.2">
      <c r="A27" s="39" t="s">
        <v>47</v>
      </c>
      <c r="B27" s="43" t="s">
        <v>97</v>
      </c>
      <c r="C27" s="43" t="s">
        <v>58</v>
      </c>
      <c r="D27" s="43" t="s">
        <v>13</v>
      </c>
      <c r="E27" s="43" t="s">
        <v>104</v>
      </c>
      <c r="F27" s="170">
        <v>240</v>
      </c>
      <c r="G27" s="178"/>
      <c r="H27" s="178"/>
      <c r="I27" s="38"/>
      <c r="J27" s="57">
        <f t="shared" si="13"/>
        <v>1029</v>
      </c>
      <c r="K27" s="57">
        <f t="shared" si="13"/>
        <v>699.4</v>
      </c>
      <c r="L27" s="57">
        <f t="shared" si="13"/>
        <v>670.4</v>
      </c>
      <c r="M27" s="110"/>
    </row>
    <row r="28" spans="1:13" ht="21" customHeight="1" x14ac:dyDescent="0.2">
      <c r="A28" s="39" t="s">
        <v>2</v>
      </c>
      <c r="B28" s="43" t="s">
        <v>97</v>
      </c>
      <c r="C28" s="43" t="s">
        <v>58</v>
      </c>
      <c r="D28" s="43" t="s">
        <v>13</v>
      </c>
      <c r="E28" s="43" t="s">
        <v>104</v>
      </c>
      <c r="F28" s="170">
        <v>240</v>
      </c>
      <c r="G28" s="38" t="s">
        <v>18</v>
      </c>
      <c r="H28" s="178"/>
      <c r="I28" s="38"/>
      <c r="J28" s="57">
        <f t="shared" si="13"/>
        <v>1029</v>
      </c>
      <c r="K28" s="57">
        <f t="shared" si="13"/>
        <v>699.4</v>
      </c>
      <c r="L28" s="57">
        <f t="shared" si="13"/>
        <v>670.4</v>
      </c>
      <c r="M28" s="110"/>
    </row>
    <row r="29" spans="1:13" ht="13.5" customHeight="1" x14ac:dyDescent="0.2">
      <c r="A29" s="179" t="s">
        <v>92</v>
      </c>
      <c r="B29" s="43" t="s">
        <v>97</v>
      </c>
      <c r="C29" s="43" t="s">
        <v>58</v>
      </c>
      <c r="D29" s="43" t="s">
        <v>13</v>
      </c>
      <c r="E29" s="43" t="s">
        <v>104</v>
      </c>
      <c r="F29" s="170">
        <v>240</v>
      </c>
      <c r="G29" s="38" t="s">
        <v>18</v>
      </c>
      <c r="H29" s="38" t="s">
        <v>21</v>
      </c>
      <c r="I29" s="38"/>
      <c r="J29" s="57">
        <f t="shared" si="13"/>
        <v>1029</v>
      </c>
      <c r="K29" s="57">
        <f t="shared" si="13"/>
        <v>699.4</v>
      </c>
      <c r="L29" s="57">
        <f t="shared" si="13"/>
        <v>670.4</v>
      </c>
      <c r="M29" s="110"/>
    </row>
    <row r="30" spans="1:13" ht="32.25" customHeight="1" x14ac:dyDescent="0.2">
      <c r="A30" s="39" t="s">
        <v>30</v>
      </c>
      <c r="B30" s="43" t="s">
        <v>97</v>
      </c>
      <c r="C30" s="43" t="s">
        <v>58</v>
      </c>
      <c r="D30" s="43" t="s">
        <v>13</v>
      </c>
      <c r="E30" s="43" t="s">
        <v>104</v>
      </c>
      <c r="F30" s="170">
        <v>240</v>
      </c>
      <c r="G30" s="38" t="s">
        <v>18</v>
      </c>
      <c r="H30" s="38" t="s">
        <v>21</v>
      </c>
      <c r="I30" s="38" t="s">
        <v>106</v>
      </c>
      <c r="J30" s="57">
        <f>'ведомст 3'!J65</f>
        <v>1029</v>
      </c>
      <c r="K30" s="57">
        <f>'ведомст 3'!K65</f>
        <v>699.4</v>
      </c>
      <c r="L30" s="57">
        <f>'ведомст 3'!L65</f>
        <v>670.4</v>
      </c>
      <c r="M30" s="110"/>
    </row>
    <row r="31" spans="1:13" ht="26.25" customHeight="1" x14ac:dyDescent="0.2">
      <c r="A31" s="39" t="s">
        <v>120</v>
      </c>
      <c r="B31" s="43" t="s">
        <v>97</v>
      </c>
      <c r="C31" s="43" t="s">
        <v>58</v>
      </c>
      <c r="D31" s="43" t="s">
        <v>13</v>
      </c>
      <c r="E31" s="43" t="s">
        <v>119</v>
      </c>
      <c r="F31" s="170"/>
      <c r="G31" s="38"/>
      <c r="H31" s="38"/>
      <c r="I31" s="38"/>
      <c r="J31" s="57">
        <f>J32</f>
        <v>4013.5</v>
      </c>
      <c r="K31" s="57"/>
      <c r="L31" s="57"/>
      <c r="M31" s="110"/>
    </row>
    <row r="32" spans="1:13" ht="26.25" customHeight="1" x14ac:dyDescent="0.2">
      <c r="A32" s="39" t="s">
        <v>46</v>
      </c>
      <c r="B32" s="43" t="s">
        <v>97</v>
      </c>
      <c r="C32" s="43" t="s">
        <v>58</v>
      </c>
      <c r="D32" s="43" t="s">
        <v>13</v>
      </c>
      <c r="E32" s="43" t="s">
        <v>119</v>
      </c>
      <c r="F32" s="170">
        <v>200</v>
      </c>
      <c r="G32" s="38"/>
      <c r="H32" s="38"/>
      <c r="I32" s="38"/>
      <c r="J32" s="57">
        <f>J33</f>
        <v>4013.5</v>
      </c>
      <c r="K32" s="57"/>
      <c r="L32" s="57"/>
      <c r="M32" s="110"/>
    </row>
    <row r="33" spans="1:16" ht="32.25" customHeight="1" x14ac:dyDescent="0.2">
      <c r="A33" s="39" t="s">
        <v>47</v>
      </c>
      <c r="B33" s="43" t="s">
        <v>97</v>
      </c>
      <c r="C33" s="43" t="s">
        <v>58</v>
      </c>
      <c r="D33" s="43" t="s">
        <v>13</v>
      </c>
      <c r="E33" s="43" t="s">
        <v>119</v>
      </c>
      <c r="F33" s="170">
        <v>240</v>
      </c>
      <c r="G33" s="38"/>
      <c r="H33" s="38"/>
      <c r="I33" s="38"/>
      <c r="J33" s="57">
        <f>J34</f>
        <v>4013.5</v>
      </c>
      <c r="K33" s="57"/>
      <c r="L33" s="57"/>
      <c r="M33" s="110"/>
    </row>
    <row r="34" spans="1:16" ht="12.75" customHeight="1" x14ac:dyDescent="0.2">
      <c r="A34" s="39" t="s">
        <v>2</v>
      </c>
      <c r="B34" s="43" t="s">
        <v>97</v>
      </c>
      <c r="C34" s="43" t="s">
        <v>58</v>
      </c>
      <c r="D34" s="43" t="s">
        <v>13</v>
      </c>
      <c r="E34" s="43" t="s">
        <v>119</v>
      </c>
      <c r="F34" s="170">
        <v>240</v>
      </c>
      <c r="G34" s="38" t="s">
        <v>18</v>
      </c>
      <c r="H34" s="38"/>
      <c r="I34" s="38"/>
      <c r="J34" s="57">
        <f>J35</f>
        <v>4013.5</v>
      </c>
      <c r="K34" s="57"/>
      <c r="L34" s="57"/>
      <c r="M34" s="110"/>
    </row>
    <row r="35" spans="1:16" ht="14.25" customHeight="1" x14ac:dyDescent="0.2">
      <c r="A35" s="39" t="s">
        <v>92</v>
      </c>
      <c r="B35" s="43" t="s">
        <v>97</v>
      </c>
      <c r="C35" s="43" t="s">
        <v>58</v>
      </c>
      <c r="D35" s="43" t="s">
        <v>13</v>
      </c>
      <c r="E35" s="43" t="s">
        <v>119</v>
      </c>
      <c r="F35" s="170">
        <v>240</v>
      </c>
      <c r="G35" s="38" t="s">
        <v>18</v>
      </c>
      <c r="H35" s="38" t="s">
        <v>21</v>
      </c>
      <c r="I35" s="38"/>
      <c r="J35" s="57">
        <f>J36</f>
        <v>4013.5</v>
      </c>
      <c r="K35" s="57"/>
      <c r="L35" s="57"/>
      <c r="M35" s="110"/>
    </row>
    <row r="36" spans="1:16" ht="21.75" customHeight="1" x14ac:dyDescent="0.2">
      <c r="A36" s="39" t="s">
        <v>30</v>
      </c>
      <c r="B36" s="43" t="s">
        <v>97</v>
      </c>
      <c r="C36" s="43" t="s">
        <v>58</v>
      </c>
      <c r="D36" s="43" t="s">
        <v>13</v>
      </c>
      <c r="E36" s="43" t="s">
        <v>119</v>
      </c>
      <c r="F36" s="170">
        <v>240</v>
      </c>
      <c r="G36" s="38" t="s">
        <v>18</v>
      </c>
      <c r="H36" s="38" t="s">
        <v>21</v>
      </c>
      <c r="I36" s="38" t="s">
        <v>106</v>
      </c>
      <c r="J36" s="57">
        <f>'ведомст 3'!J68</f>
        <v>4013.5</v>
      </c>
      <c r="K36" s="57">
        <f>'ведомст 3'!K68</f>
        <v>0</v>
      </c>
      <c r="L36" s="57">
        <f>'ведомст 3'!L68</f>
        <v>0</v>
      </c>
      <c r="M36" s="110"/>
    </row>
    <row r="37" spans="1:16" s="23" customFormat="1" ht="25.5" customHeight="1" x14ac:dyDescent="0.2">
      <c r="A37" s="39" t="s">
        <v>108</v>
      </c>
      <c r="B37" s="43" t="s">
        <v>67</v>
      </c>
      <c r="C37" s="43"/>
      <c r="D37" s="43"/>
      <c r="E37" s="43"/>
      <c r="F37" s="170"/>
      <c r="G37" s="38"/>
      <c r="H37" s="38"/>
      <c r="I37" s="38"/>
      <c r="J37" s="57">
        <f>J38</f>
        <v>1.9</v>
      </c>
      <c r="K37" s="57">
        <f t="shared" ref="K37:L37" si="14">K38</f>
        <v>58.1</v>
      </c>
      <c r="L37" s="57">
        <f t="shared" si="14"/>
        <v>118.3</v>
      </c>
      <c r="M37" s="110"/>
      <c r="N37" s="110" t="e">
        <f>#REF!+J50+#REF!+#REF!+#REF!+#REF!+#REF!+#REF!</f>
        <v>#REF!</v>
      </c>
      <c r="O37" s="110" t="e">
        <f>#REF!+K50+#REF!+#REF!+#REF!+#REF!+#REF!+#REF!</f>
        <v>#REF!</v>
      </c>
      <c r="P37" s="110" t="e">
        <f>#REF!+L50+#REF!+#REF!+#REF!+#REF!+#REF!+#REF!</f>
        <v>#REF!</v>
      </c>
    </row>
    <row r="38" spans="1:16" s="23" customFormat="1" ht="31.5" customHeight="1" x14ac:dyDescent="0.2">
      <c r="A38" s="39" t="s">
        <v>107</v>
      </c>
      <c r="B38" s="21" t="s">
        <v>67</v>
      </c>
      <c r="C38" s="21" t="s">
        <v>17</v>
      </c>
      <c r="D38" s="21"/>
      <c r="E38" s="21"/>
      <c r="F38" s="170"/>
      <c r="G38" s="38"/>
      <c r="H38" s="38"/>
      <c r="I38" s="38"/>
      <c r="J38" s="57">
        <f>J45+J39</f>
        <v>1.9</v>
      </c>
      <c r="K38" s="57">
        <f t="shared" ref="K38:L38" si="15">K45+K39</f>
        <v>58.1</v>
      </c>
      <c r="L38" s="57">
        <f t="shared" si="15"/>
        <v>118.3</v>
      </c>
      <c r="M38" s="110"/>
      <c r="N38" s="42"/>
    </row>
    <row r="39" spans="1:16" s="23" customFormat="1" ht="18.75" customHeight="1" x14ac:dyDescent="0.2">
      <c r="A39" s="39" t="s">
        <v>39</v>
      </c>
      <c r="B39" s="21" t="s">
        <v>67</v>
      </c>
      <c r="C39" s="21" t="s">
        <v>17</v>
      </c>
      <c r="D39" s="21" t="s">
        <v>27</v>
      </c>
      <c r="E39" s="21" t="s">
        <v>109</v>
      </c>
      <c r="F39" s="170"/>
      <c r="G39" s="38"/>
      <c r="H39" s="38"/>
      <c r="I39" s="38"/>
      <c r="J39" s="57">
        <f>J40</f>
        <v>0</v>
      </c>
      <c r="K39" s="57">
        <f t="shared" ref="K39:L39" si="16">K40</f>
        <v>56.1</v>
      </c>
      <c r="L39" s="57">
        <f t="shared" si="16"/>
        <v>116.2</v>
      </c>
      <c r="M39" s="110"/>
      <c r="N39" s="42"/>
    </row>
    <row r="40" spans="1:16" s="23" customFormat="1" ht="17.25" customHeight="1" x14ac:dyDescent="0.2">
      <c r="A40" s="39" t="s">
        <v>37</v>
      </c>
      <c r="B40" s="21" t="s">
        <v>67</v>
      </c>
      <c r="C40" s="21" t="s">
        <v>17</v>
      </c>
      <c r="D40" s="21" t="s">
        <v>27</v>
      </c>
      <c r="E40" s="21" t="s">
        <v>109</v>
      </c>
      <c r="F40" s="170">
        <v>800</v>
      </c>
      <c r="G40" s="38"/>
      <c r="H40" s="38"/>
      <c r="I40" s="38"/>
      <c r="J40" s="57">
        <f>J41</f>
        <v>0</v>
      </c>
      <c r="K40" s="57">
        <f t="shared" ref="K40:L40" si="17">K41</f>
        <v>56.1</v>
      </c>
      <c r="L40" s="57">
        <f t="shared" si="17"/>
        <v>116.2</v>
      </c>
      <c r="M40" s="110"/>
      <c r="N40" s="42"/>
    </row>
    <row r="41" spans="1:16" s="23" customFormat="1" ht="16.5" customHeight="1" x14ac:dyDescent="0.2">
      <c r="A41" s="39" t="s">
        <v>34</v>
      </c>
      <c r="B41" s="21" t="s">
        <v>67</v>
      </c>
      <c r="C41" s="21" t="s">
        <v>17</v>
      </c>
      <c r="D41" s="21" t="s">
        <v>27</v>
      </c>
      <c r="E41" s="21" t="s">
        <v>109</v>
      </c>
      <c r="F41" s="170">
        <v>870</v>
      </c>
      <c r="G41" s="38"/>
      <c r="H41" s="38"/>
      <c r="I41" s="38"/>
      <c r="J41" s="57">
        <f>J42</f>
        <v>0</v>
      </c>
      <c r="K41" s="57">
        <f t="shared" ref="K41:L41" si="18">K42</f>
        <v>56.1</v>
      </c>
      <c r="L41" s="57">
        <f t="shared" si="18"/>
        <v>116.2</v>
      </c>
      <c r="M41" s="110"/>
      <c r="N41" s="42"/>
    </row>
    <row r="42" spans="1:16" s="23" customFormat="1" ht="21" customHeight="1" x14ac:dyDescent="0.2">
      <c r="A42" s="39" t="s">
        <v>36</v>
      </c>
      <c r="B42" s="21" t="s">
        <v>67</v>
      </c>
      <c r="C42" s="21" t="s">
        <v>17</v>
      </c>
      <c r="D42" s="21" t="s">
        <v>27</v>
      </c>
      <c r="E42" s="21" t="s">
        <v>109</v>
      </c>
      <c r="F42" s="170">
        <v>870</v>
      </c>
      <c r="G42" s="38" t="s">
        <v>38</v>
      </c>
      <c r="H42" s="38"/>
      <c r="I42" s="38"/>
      <c r="J42" s="57">
        <f>J43</f>
        <v>0</v>
      </c>
      <c r="K42" s="57">
        <f t="shared" ref="K42:L42" si="19">K43</f>
        <v>56.1</v>
      </c>
      <c r="L42" s="57">
        <f t="shared" si="19"/>
        <v>116.2</v>
      </c>
      <c r="M42" s="110"/>
      <c r="N42" s="42"/>
    </row>
    <row r="43" spans="1:16" s="23" customFormat="1" ht="20.25" customHeight="1" x14ac:dyDescent="0.2">
      <c r="A43" s="39" t="s">
        <v>36</v>
      </c>
      <c r="B43" s="21" t="s">
        <v>67</v>
      </c>
      <c r="C43" s="21" t="s">
        <v>17</v>
      </c>
      <c r="D43" s="21" t="s">
        <v>27</v>
      </c>
      <c r="E43" s="21" t="s">
        <v>109</v>
      </c>
      <c r="F43" s="170">
        <v>870</v>
      </c>
      <c r="G43" s="38" t="s">
        <v>38</v>
      </c>
      <c r="H43" s="38" t="s">
        <v>38</v>
      </c>
      <c r="I43" s="38"/>
      <c r="J43" s="57">
        <f>J44</f>
        <v>0</v>
      </c>
      <c r="K43" s="57">
        <f>K44</f>
        <v>56.1</v>
      </c>
      <c r="L43" s="57">
        <f>L44</f>
        <v>116.2</v>
      </c>
      <c r="M43" s="110"/>
      <c r="N43" s="42"/>
    </row>
    <row r="44" spans="1:16" s="23" customFormat="1" ht="34.5" customHeight="1" x14ac:dyDescent="0.2">
      <c r="A44" s="39" t="s">
        <v>56</v>
      </c>
      <c r="B44" s="21" t="s">
        <v>67</v>
      </c>
      <c r="C44" s="21" t="s">
        <v>17</v>
      </c>
      <c r="D44" s="21" t="s">
        <v>27</v>
      </c>
      <c r="E44" s="21" t="s">
        <v>109</v>
      </c>
      <c r="F44" s="170">
        <v>870</v>
      </c>
      <c r="G44" s="38" t="s">
        <v>38</v>
      </c>
      <c r="H44" s="38" t="s">
        <v>38</v>
      </c>
      <c r="I44" s="38" t="s">
        <v>106</v>
      </c>
      <c r="J44" s="57">
        <f>'ведомст 3'!J87</f>
        <v>0</v>
      </c>
      <c r="K44" s="57">
        <f>'ведомст 3'!K87</f>
        <v>56.1</v>
      </c>
      <c r="L44" s="57">
        <f>'ведомст 3'!L87</f>
        <v>116.2</v>
      </c>
      <c r="M44" s="110"/>
      <c r="N44" s="42"/>
    </row>
    <row r="45" spans="1:16" s="23" customFormat="1" ht="86.25" customHeight="1" x14ac:dyDescent="0.2">
      <c r="A45" s="39" t="s">
        <v>40</v>
      </c>
      <c r="B45" s="21" t="s">
        <v>67</v>
      </c>
      <c r="C45" s="21" t="s">
        <v>17</v>
      </c>
      <c r="D45" s="21" t="s">
        <v>27</v>
      </c>
      <c r="E45" s="21" t="s">
        <v>62</v>
      </c>
      <c r="F45" s="170"/>
      <c r="G45" s="38"/>
      <c r="H45" s="38"/>
      <c r="I45" s="38"/>
      <c r="J45" s="57">
        <f t="shared" ref="J45:L49" si="20">J46</f>
        <v>1.9</v>
      </c>
      <c r="K45" s="57">
        <f t="shared" si="20"/>
        <v>2</v>
      </c>
      <c r="L45" s="57">
        <f t="shared" si="20"/>
        <v>2.1</v>
      </c>
      <c r="M45" s="110"/>
      <c r="N45" s="42"/>
    </row>
    <row r="46" spans="1:16" s="23" customFormat="1" ht="24" x14ac:dyDescent="0.2">
      <c r="A46" s="40" t="s">
        <v>46</v>
      </c>
      <c r="B46" s="21" t="s">
        <v>67</v>
      </c>
      <c r="C46" s="21" t="s">
        <v>17</v>
      </c>
      <c r="D46" s="21" t="s">
        <v>27</v>
      </c>
      <c r="E46" s="21" t="s">
        <v>62</v>
      </c>
      <c r="F46" s="170">
        <v>200</v>
      </c>
      <c r="G46" s="38"/>
      <c r="H46" s="38"/>
      <c r="I46" s="38"/>
      <c r="J46" s="57">
        <f t="shared" si="20"/>
        <v>1.9</v>
      </c>
      <c r="K46" s="57">
        <f t="shared" si="20"/>
        <v>2</v>
      </c>
      <c r="L46" s="57">
        <f t="shared" si="20"/>
        <v>2.1</v>
      </c>
      <c r="M46" s="110"/>
      <c r="N46" s="42"/>
    </row>
    <row r="47" spans="1:16" s="23" customFormat="1" ht="24" x14ac:dyDescent="0.2">
      <c r="A47" s="40" t="s">
        <v>47</v>
      </c>
      <c r="B47" s="21" t="s">
        <v>67</v>
      </c>
      <c r="C47" s="21" t="s">
        <v>17</v>
      </c>
      <c r="D47" s="21" t="s">
        <v>27</v>
      </c>
      <c r="E47" s="21" t="s">
        <v>62</v>
      </c>
      <c r="F47" s="170">
        <v>240</v>
      </c>
      <c r="G47" s="38"/>
      <c r="H47" s="38"/>
      <c r="I47" s="38"/>
      <c r="J47" s="57">
        <f t="shared" si="20"/>
        <v>1.9</v>
      </c>
      <c r="K47" s="57">
        <f t="shared" si="20"/>
        <v>2</v>
      </c>
      <c r="L47" s="57">
        <f t="shared" si="20"/>
        <v>2.1</v>
      </c>
      <c r="M47" s="110"/>
      <c r="N47" s="42"/>
    </row>
    <row r="48" spans="1:16" s="23" customFormat="1" ht="18.75" customHeight="1" x14ac:dyDescent="0.2">
      <c r="A48" s="39" t="s">
        <v>11</v>
      </c>
      <c r="B48" s="21" t="s">
        <v>67</v>
      </c>
      <c r="C48" s="21" t="s">
        <v>17</v>
      </c>
      <c r="D48" s="21" t="s">
        <v>27</v>
      </c>
      <c r="E48" s="21" t="s">
        <v>62</v>
      </c>
      <c r="F48" s="170">
        <v>240</v>
      </c>
      <c r="G48" s="38" t="s">
        <v>12</v>
      </c>
      <c r="H48" s="38"/>
      <c r="I48" s="38"/>
      <c r="J48" s="57">
        <f t="shared" si="20"/>
        <v>1.9</v>
      </c>
      <c r="K48" s="57">
        <f t="shared" si="20"/>
        <v>2</v>
      </c>
      <c r="L48" s="57">
        <f t="shared" si="20"/>
        <v>2.1</v>
      </c>
      <c r="M48" s="110"/>
      <c r="N48" s="42"/>
    </row>
    <row r="49" spans="1:21" s="23" customFormat="1" ht="44.25" customHeight="1" x14ac:dyDescent="0.2">
      <c r="A49" s="24" t="s">
        <v>81</v>
      </c>
      <c r="B49" s="21" t="s">
        <v>67</v>
      </c>
      <c r="C49" s="21" t="s">
        <v>17</v>
      </c>
      <c r="D49" s="21" t="s">
        <v>27</v>
      </c>
      <c r="E49" s="21" t="s">
        <v>62</v>
      </c>
      <c r="F49" s="170">
        <v>240</v>
      </c>
      <c r="G49" s="38" t="s">
        <v>12</v>
      </c>
      <c r="H49" s="38" t="s">
        <v>15</v>
      </c>
      <c r="I49" s="38"/>
      <c r="J49" s="57">
        <f>J50</f>
        <v>1.9</v>
      </c>
      <c r="K49" s="57">
        <f t="shared" si="20"/>
        <v>2</v>
      </c>
      <c r="L49" s="57">
        <f t="shared" si="20"/>
        <v>2.1</v>
      </c>
      <c r="M49" s="110"/>
      <c r="N49" s="42"/>
    </row>
    <row r="50" spans="1:21" s="23" customFormat="1" ht="29.25" customHeight="1" x14ac:dyDescent="0.2">
      <c r="A50" s="54" t="s">
        <v>56</v>
      </c>
      <c r="B50" s="21" t="s">
        <v>67</v>
      </c>
      <c r="C50" s="21" t="s">
        <v>17</v>
      </c>
      <c r="D50" s="21" t="s">
        <v>27</v>
      </c>
      <c r="E50" s="21" t="s">
        <v>62</v>
      </c>
      <c r="F50" s="170">
        <v>240</v>
      </c>
      <c r="G50" s="38" t="s">
        <v>12</v>
      </c>
      <c r="H50" s="38" t="s">
        <v>15</v>
      </c>
      <c r="I50" s="38" t="s">
        <v>106</v>
      </c>
      <c r="J50" s="57">
        <f>'ведомст 3'!J24</f>
        <v>1.9</v>
      </c>
      <c r="K50" s="57">
        <f>'ведомст 3'!K24</f>
        <v>2</v>
      </c>
      <c r="L50" s="57">
        <f>'ведомст 3'!L24</f>
        <v>2.1</v>
      </c>
      <c r="M50" s="110"/>
      <c r="N50" s="110"/>
      <c r="O50" s="180"/>
      <c r="P50" s="180"/>
      <c r="Q50" s="180"/>
      <c r="R50" s="180"/>
      <c r="S50" s="180"/>
      <c r="T50" s="180"/>
      <c r="U50" s="180"/>
    </row>
    <row r="51" spans="1:21" s="23" customFormat="1" ht="31.5" customHeight="1" x14ac:dyDescent="0.2">
      <c r="A51" s="39" t="s">
        <v>76</v>
      </c>
      <c r="B51" s="43" t="s">
        <v>63</v>
      </c>
      <c r="C51" s="43"/>
      <c r="D51" s="43"/>
      <c r="E51" s="43"/>
      <c r="F51" s="170"/>
      <c r="G51" s="38"/>
      <c r="H51" s="38"/>
      <c r="I51" s="38"/>
      <c r="J51" s="57">
        <f>J52</f>
        <v>729.7</v>
      </c>
      <c r="K51" s="57">
        <f>K52</f>
        <v>545.4</v>
      </c>
      <c r="L51" s="57">
        <f>L52</f>
        <v>580.19999999999993</v>
      </c>
      <c r="M51" s="109"/>
      <c r="N51" s="181" t="e">
        <f>J58+J64+J69+#REF!+J81+J86+J92+#REF!+#REF!+#REF!+#REF!+#REF!+#REF!+#REF!+#REF!+#REF!+#REF!+#REF!</f>
        <v>#REF!</v>
      </c>
      <c r="O51" s="182" t="e">
        <f>K58+K64+K69+#REF!+K81+K86+K92+#REF!+#REF!+#REF!+#REF!+#REF!+#REF!+#REF!+#REF!+#REF!+#REF!+#REF!</f>
        <v>#REF!</v>
      </c>
      <c r="P51" s="182" t="e">
        <f>L58+L64+L69+#REF!+L81+L86+L92+#REF!+#REF!+#REF!+#REF!+#REF!+#REF!+#REF!+#REF!+#REF!+#REF!+#REF!</f>
        <v>#REF!</v>
      </c>
    </row>
    <row r="52" spans="1:21" s="23" customFormat="1" ht="43.5" customHeight="1" x14ac:dyDescent="0.2">
      <c r="A52" s="39" t="s">
        <v>77</v>
      </c>
      <c r="B52" s="43" t="s">
        <v>63</v>
      </c>
      <c r="C52" s="43" t="s">
        <v>14</v>
      </c>
      <c r="D52" s="43"/>
      <c r="E52" s="43"/>
      <c r="F52" s="170"/>
      <c r="G52" s="38"/>
      <c r="H52" s="38"/>
      <c r="I52" s="38"/>
      <c r="J52" s="57">
        <f>J53+J59+J70+J76+J87</f>
        <v>729.7</v>
      </c>
      <c r="K52" s="57">
        <f t="shared" ref="K52:L52" si="21">K53+K59+K70+K76+K87</f>
        <v>545.4</v>
      </c>
      <c r="L52" s="57">
        <f t="shared" si="21"/>
        <v>580.19999999999993</v>
      </c>
      <c r="M52" s="109"/>
      <c r="N52" s="108"/>
      <c r="O52" s="183"/>
      <c r="P52" s="183"/>
      <c r="Q52" s="180"/>
      <c r="R52" s="180"/>
      <c r="S52" s="180"/>
      <c r="T52" s="180"/>
      <c r="U52" s="180"/>
    </row>
    <row r="53" spans="1:21" s="23" customFormat="1" ht="28.5" customHeight="1" x14ac:dyDescent="0.2">
      <c r="A53" s="39" t="s">
        <v>29</v>
      </c>
      <c r="B53" s="43" t="s">
        <v>63</v>
      </c>
      <c r="C53" s="43" t="s">
        <v>14</v>
      </c>
      <c r="D53" s="43" t="s">
        <v>27</v>
      </c>
      <c r="E53" s="43" t="s">
        <v>65</v>
      </c>
      <c r="F53" s="170"/>
      <c r="G53" s="178"/>
      <c r="H53" s="178"/>
      <c r="I53" s="38"/>
      <c r="J53" s="178">
        <f t="shared" ref="J53:L54" si="22">J54</f>
        <v>134</v>
      </c>
      <c r="K53" s="178">
        <f t="shared" si="22"/>
        <v>139.4</v>
      </c>
      <c r="L53" s="178">
        <f t="shared" si="22"/>
        <v>139.4</v>
      </c>
      <c r="M53" s="169"/>
      <c r="N53" s="42"/>
    </row>
    <row r="54" spans="1:21" s="23" customFormat="1" ht="21" customHeight="1" x14ac:dyDescent="0.2">
      <c r="A54" s="40" t="s">
        <v>53</v>
      </c>
      <c r="B54" s="43" t="s">
        <v>63</v>
      </c>
      <c r="C54" s="43" t="s">
        <v>14</v>
      </c>
      <c r="D54" s="43" t="s">
        <v>27</v>
      </c>
      <c r="E54" s="43" t="s">
        <v>65</v>
      </c>
      <c r="F54" s="170">
        <v>300</v>
      </c>
      <c r="G54" s="178"/>
      <c r="H54" s="178"/>
      <c r="I54" s="38"/>
      <c r="J54" s="178">
        <f t="shared" si="22"/>
        <v>134</v>
      </c>
      <c r="K54" s="178">
        <f t="shared" si="22"/>
        <v>139.4</v>
      </c>
      <c r="L54" s="178">
        <f t="shared" si="22"/>
        <v>139.4</v>
      </c>
      <c r="M54" s="169"/>
      <c r="N54" s="42"/>
    </row>
    <row r="55" spans="1:21" s="23" customFormat="1" ht="28.5" customHeight="1" x14ac:dyDescent="0.2">
      <c r="A55" s="40" t="s">
        <v>54</v>
      </c>
      <c r="B55" s="43" t="s">
        <v>63</v>
      </c>
      <c r="C55" s="43" t="s">
        <v>14</v>
      </c>
      <c r="D55" s="43" t="s">
        <v>27</v>
      </c>
      <c r="E55" s="43" t="s">
        <v>65</v>
      </c>
      <c r="F55" s="170">
        <v>310</v>
      </c>
      <c r="G55" s="178"/>
      <c r="H55" s="178"/>
      <c r="I55" s="38"/>
      <c r="J55" s="178">
        <f t="shared" ref="J55:L57" si="23">J56</f>
        <v>134</v>
      </c>
      <c r="K55" s="178">
        <f t="shared" si="23"/>
        <v>139.4</v>
      </c>
      <c r="L55" s="178">
        <f t="shared" si="23"/>
        <v>139.4</v>
      </c>
      <c r="M55" s="169"/>
      <c r="N55" s="42"/>
    </row>
    <row r="56" spans="1:21" s="23" customFormat="1" ht="21" customHeight="1" x14ac:dyDescent="0.2">
      <c r="A56" s="39" t="s">
        <v>24</v>
      </c>
      <c r="B56" s="43" t="s">
        <v>63</v>
      </c>
      <c r="C56" s="43" t="s">
        <v>14</v>
      </c>
      <c r="D56" s="43" t="s">
        <v>27</v>
      </c>
      <c r="E56" s="43" t="s">
        <v>65</v>
      </c>
      <c r="F56" s="170">
        <v>310</v>
      </c>
      <c r="G56" s="53">
        <v>10</v>
      </c>
      <c r="H56" s="178"/>
      <c r="I56" s="38"/>
      <c r="J56" s="178">
        <f t="shared" si="23"/>
        <v>134</v>
      </c>
      <c r="K56" s="178">
        <f t="shared" si="23"/>
        <v>139.4</v>
      </c>
      <c r="L56" s="178">
        <f t="shared" si="23"/>
        <v>139.4</v>
      </c>
      <c r="M56" s="169"/>
      <c r="N56" s="42"/>
    </row>
    <row r="57" spans="1:21" s="23" customFormat="1" ht="21" customHeight="1" x14ac:dyDescent="0.2">
      <c r="A57" s="39" t="s">
        <v>25</v>
      </c>
      <c r="B57" s="43" t="s">
        <v>63</v>
      </c>
      <c r="C57" s="43" t="s">
        <v>14</v>
      </c>
      <c r="D57" s="43" t="s">
        <v>27</v>
      </c>
      <c r="E57" s="43" t="s">
        <v>65</v>
      </c>
      <c r="F57" s="170">
        <v>310</v>
      </c>
      <c r="G57" s="53" t="s">
        <v>22</v>
      </c>
      <c r="H57" s="53" t="s">
        <v>12</v>
      </c>
      <c r="I57" s="38"/>
      <c r="J57" s="178">
        <f>J58</f>
        <v>134</v>
      </c>
      <c r="K57" s="178">
        <f t="shared" si="23"/>
        <v>139.4</v>
      </c>
      <c r="L57" s="178">
        <f t="shared" si="23"/>
        <v>139.4</v>
      </c>
      <c r="M57" s="169"/>
      <c r="N57" s="42"/>
    </row>
    <row r="58" spans="1:21" s="23" customFormat="1" ht="30.75" customHeight="1" x14ac:dyDescent="0.2">
      <c r="A58" s="39" t="s">
        <v>30</v>
      </c>
      <c r="B58" s="43" t="s">
        <v>63</v>
      </c>
      <c r="C58" s="43" t="s">
        <v>14</v>
      </c>
      <c r="D58" s="43" t="s">
        <v>27</v>
      </c>
      <c r="E58" s="43" t="s">
        <v>65</v>
      </c>
      <c r="F58" s="170">
        <v>310</v>
      </c>
      <c r="G58" s="53">
        <v>10</v>
      </c>
      <c r="H58" s="53" t="s">
        <v>12</v>
      </c>
      <c r="I58" s="38" t="s">
        <v>106</v>
      </c>
      <c r="J58" s="178">
        <f>'ведомст 3'!J80</f>
        <v>134</v>
      </c>
      <c r="K58" s="178">
        <f>'ведомст 3'!K80</f>
        <v>139.4</v>
      </c>
      <c r="L58" s="178">
        <f>'ведомст 3'!L80</f>
        <v>139.4</v>
      </c>
      <c r="M58" s="169"/>
      <c r="N58" s="42"/>
    </row>
    <row r="59" spans="1:21" s="23" customFormat="1" x14ac:dyDescent="0.2">
      <c r="A59" s="39" t="s">
        <v>89</v>
      </c>
      <c r="B59" s="43" t="s">
        <v>63</v>
      </c>
      <c r="C59" s="43" t="s">
        <v>14</v>
      </c>
      <c r="D59" s="43" t="s">
        <v>27</v>
      </c>
      <c r="E59" s="43" t="s">
        <v>64</v>
      </c>
      <c r="F59" s="184"/>
      <c r="G59" s="38"/>
      <c r="H59" s="38"/>
      <c r="I59" s="38"/>
      <c r="J59" s="57">
        <f>J60+J65</f>
        <v>15</v>
      </c>
      <c r="K59" s="57">
        <f t="shared" ref="K59:L59" si="24">K60+K65</f>
        <v>15</v>
      </c>
      <c r="L59" s="57">
        <f t="shared" si="24"/>
        <v>15</v>
      </c>
      <c r="M59" s="110"/>
      <c r="N59" s="110"/>
    </row>
    <row r="60" spans="1:21" s="23" customFormat="1" x14ac:dyDescent="0.2">
      <c r="A60" s="40" t="s">
        <v>48</v>
      </c>
      <c r="B60" s="43" t="s">
        <v>63</v>
      </c>
      <c r="C60" s="43" t="s">
        <v>14</v>
      </c>
      <c r="D60" s="43" t="s">
        <v>27</v>
      </c>
      <c r="E60" s="43" t="s">
        <v>64</v>
      </c>
      <c r="F60" s="184">
        <v>800</v>
      </c>
      <c r="G60" s="38"/>
      <c r="H60" s="38"/>
      <c r="I60" s="38"/>
      <c r="J60" s="57">
        <f t="shared" ref="J60:L63" si="25">J61</f>
        <v>14.4</v>
      </c>
      <c r="K60" s="57">
        <f t="shared" si="25"/>
        <v>15</v>
      </c>
      <c r="L60" s="57">
        <f t="shared" si="25"/>
        <v>15</v>
      </c>
      <c r="M60" s="110"/>
      <c r="N60" s="42"/>
    </row>
    <row r="61" spans="1:21" s="23" customFormat="1" x14ac:dyDescent="0.2">
      <c r="A61" s="40" t="s">
        <v>34</v>
      </c>
      <c r="B61" s="43" t="s">
        <v>63</v>
      </c>
      <c r="C61" s="43" t="s">
        <v>14</v>
      </c>
      <c r="D61" s="43" t="s">
        <v>27</v>
      </c>
      <c r="E61" s="43" t="s">
        <v>64</v>
      </c>
      <c r="F61" s="184">
        <v>870</v>
      </c>
      <c r="G61" s="38"/>
      <c r="H61" s="38"/>
      <c r="I61" s="38"/>
      <c r="J61" s="57">
        <f t="shared" si="25"/>
        <v>14.4</v>
      </c>
      <c r="K61" s="57">
        <f t="shared" si="25"/>
        <v>15</v>
      </c>
      <c r="L61" s="57">
        <f t="shared" si="25"/>
        <v>15</v>
      </c>
      <c r="M61" s="110"/>
      <c r="N61" s="42"/>
    </row>
    <row r="62" spans="1:21" s="23" customFormat="1" x14ac:dyDescent="0.2">
      <c r="A62" s="39" t="s">
        <v>11</v>
      </c>
      <c r="B62" s="43" t="s">
        <v>63</v>
      </c>
      <c r="C62" s="43" t="s">
        <v>14</v>
      </c>
      <c r="D62" s="43" t="s">
        <v>27</v>
      </c>
      <c r="E62" s="43" t="s">
        <v>64</v>
      </c>
      <c r="F62" s="184">
        <v>870</v>
      </c>
      <c r="G62" s="38" t="s">
        <v>12</v>
      </c>
      <c r="H62" s="38"/>
      <c r="I62" s="38"/>
      <c r="J62" s="57">
        <f t="shared" si="25"/>
        <v>14.4</v>
      </c>
      <c r="K62" s="57">
        <f t="shared" si="25"/>
        <v>15</v>
      </c>
      <c r="L62" s="57">
        <f t="shared" si="25"/>
        <v>15</v>
      </c>
      <c r="M62" s="110"/>
      <c r="N62" s="42"/>
    </row>
    <row r="63" spans="1:21" s="23" customFormat="1" ht="19.5" customHeight="1" x14ac:dyDescent="0.2">
      <c r="A63" s="39" t="s">
        <v>19</v>
      </c>
      <c r="B63" s="43" t="s">
        <v>63</v>
      </c>
      <c r="C63" s="43" t="s">
        <v>14</v>
      </c>
      <c r="D63" s="43" t="s">
        <v>27</v>
      </c>
      <c r="E63" s="43" t="s">
        <v>64</v>
      </c>
      <c r="F63" s="184">
        <v>870</v>
      </c>
      <c r="G63" s="38" t="s">
        <v>12</v>
      </c>
      <c r="H63" s="38" t="s">
        <v>20</v>
      </c>
      <c r="I63" s="38"/>
      <c r="J63" s="57">
        <f t="shared" si="25"/>
        <v>14.4</v>
      </c>
      <c r="K63" s="57">
        <f t="shared" si="25"/>
        <v>15</v>
      </c>
      <c r="L63" s="57">
        <f t="shared" si="25"/>
        <v>15</v>
      </c>
      <c r="M63" s="110"/>
      <c r="N63" s="42"/>
    </row>
    <row r="64" spans="1:21" s="23" customFormat="1" ht="22.5" customHeight="1" x14ac:dyDescent="0.2">
      <c r="A64" s="39" t="s">
        <v>30</v>
      </c>
      <c r="B64" s="43" t="s">
        <v>63</v>
      </c>
      <c r="C64" s="43" t="s">
        <v>14</v>
      </c>
      <c r="D64" s="43" t="s">
        <v>27</v>
      </c>
      <c r="E64" s="43" t="s">
        <v>64</v>
      </c>
      <c r="F64" s="184">
        <v>870</v>
      </c>
      <c r="G64" s="38" t="s">
        <v>12</v>
      </c>
      <c r="H64" s="38" t="s">
        <v>20</v>
      </c>
      <c r="I64" s="38" t="s">
        <v>3</v>
      </c>
      <c r="J64" s="57">
        <f>'ведомст 3'!J30</f>
        <v>14.4</v>
      </c>
      <c r="K64" s="57">
        <f>'ведомст 3'!K30</f>
        <v>15</v>
      </c>
      <c r="L64" s="57">
        <f>'ведомст 3'!L30</f>
        <v>15</v>
      </c>
      <c r="M64" s="110"/>
      <c r="N64" s="42"/>
    </row>
    <row r="65" spans="1:17" s="23" customFormat="1" ht="23.25" customHeight="1" x14ac:dyDescent="0.2">
      <c r="A65" s="24" t="s">
        <v>46</v>
      </c>
      <c r="B65" s="185" t="s">
        <v>63</v>
      </c>
      <c r="C65" s="185" t="s">
        <v>14</v>
      </c>
      <c r="D65" s="185" t="s">
        <v>27</v>
      </c>
      <c r="E65" s="185" t="s">
        <v>64</v>
      </c>
      <c r="F65" s="186">
        <v>200</v>
      </c>
      <c r="G65" s="53"/>
      <c r="H65" s="53"/>
      <c r="I65" s="38"/>
      <c r="J65" s="178">
        <f t="shared" ref="J65:L68" si="26">J66</f>
        <v>0.6</v>
      </c>
      <c r="K65" s="178">
        <f t="shared" si="26"/>
        <v>0</v>
      </c>
      <c r="L65" s="178">
        <f t="shared" si="26"/>
        <v>0</v>
      </c>
      <c r="M65" s="169"/>
      <c r="N65" s="42"/>
    </row>
    <row r="66" spans="1:17" s="23" customFormat="1" ht="24" customHeight="1" x14ac:dyDescent="0.2">
      <c r="A66" s="24" t="s">
        <v>47</v>
      </c>
      <c r="B66" s="185" t="s">
        <v>63</v>
      </c>
      <c r="C66" s="185" t="s">
        <v>14</v>
      </c>
      <c r="D66" s="185" t="s">
        <v>27</v>
      </c>
      <c r="E66" s="185" t="s">
        <v>64</v>
      </c>
      <c r="F66" s="186">
        <v>240</v>
      </c>
      <c r="G66" s="53"/>
      <c r="H66" s="53"/>
      <c r="I66" s="38"/>
      <c r="J66" s="178">
        <f t="shared" si="26"/>
        <v>0.6</v>
      </c>
      <c r="K66" s="178">
        <f t="shared" si="26"/>
        <v>0</v>
      </c>
      <c r="L66" s="178">
        <f t="shared" si="26"/>
        <v>0</v>
      </c>
      <c r="M66" s="169"/>
      <c r="N66" s="42"/>
    </row>
    <row r="67" spans="1:17" s="23" customFormat="1" ht="27" customHeight="1" x14ac:dyDescent="0.2">
      <c r="A67" s="39" t="s">
        <v>31</v>
      </c>
      <c r="B67" s="185" t="s">
        <v>63</v>
      </c>
      <c r="C67" s="185" t="s">
        <v>14</v>
      </c>
      <c r="D67" s="185" t="s">
        <v>27</v>
      </c>
      <c r="E67" s="185" t="s">
        <v>64</v>
      </c>
      <c r="F67" s="186">
        <v>240</v>
      </c>
      <c r="G67" s="53" t="s">
        <v>21</v>
      </c>
      <c r="H67" s="53"/>
      <c r="I67" s="38"/>
      <c r="J67" s="178">
        <f t="shared" si="26"/>
        <v>0.6</v>
      </c>
      <c r="K67" s="178">
        <f t="shared" si="26"/>
        <v>0</v>
      </c>
      <c r="L67" s="178">
        <f t="shared" si="26"/>
        <v>0</v>
      </c>
      <c r="M67" s="169"/>
      <c r="N67" s="42"/>
    </row>
    <row r="68" spans="1:17" s="23" customFormat="1" ht="40.5" customHeight="1" x14ac:dyDescent="0.2">
      <c r="A68" s="133" t="s">
        <v>57</v>
      </c>
      <c r="B68" s="185" t="s">
        <v>63</v>
      </c>
      <c r="C68" s="185" t="s">
        <v>14</v>
      </c>
      <c r="D68" s="185" t="s">
        <v>27</v>
      </c>
      <c r="E68" s="185" t="s">
        <v>64</v>
      </c>
      <c r="F68" s="186">
        <v>240</v>
      </c>
      <c r="G68" s="53" t="s">
        <v>21</v>
      </c>
      <c r="H68" s="53" t="s">
        <v>22</v>
      </c>
      <c r="I68" s="38"/>
      <c r="J68" s="178">
        <f t="shared" si="26"/>
        <v>0.6</v>
      </c>
      <c r="K68" s="178">
        <f t="shared" si="26"/>
        <v>0</v>
      </c>
      <c r="L68" s="178">
        <f t="shared" si="26"/>
        <v>0</v>
      </c>
      <c r="M68" s="169"/>
      <c r="N68" s="42"/>
      <c r="O68" s="187"/>
      <c r="P68" s="187"/>
      <c r="Q68" s="188"/>
    </row>
    <row r="69" spans="1:17" s="23" customFormat="1" ht="28.5" customHeight="1" x14ac:dyDescent="0.2">
      <c r="A69" s="39" t="s">
        <v>30</v>
      </c>
      <c r="B69" s="185" t="s">
        <v>63</v>
      </c>
      <c r="C69" s="185" t="s">
        <v>14</v>
      </c>
      <c r="D69" s="185" t="s">
        <v>27</v>
      </c>
      <c r="E69" s="185" t="s">
        <v>64</v>
      </c>
      <c r="F69" s="186">
        <v>240</v>
      </c>
      <c r="G69" s="53" t="s">
        <v>21</v>
      </c>
      <c r="H69" s="53" t="s">
        <v>22</v>
      </c>
      <c r="I69" s="38" t="s">
        <v>106</v>
      </c>
      <c r="J69" s="178">
        <f>'ведомст 3'!J46</f>
        <v>0.6</v>
      </c>
      <c r="K69" s="178">
        <f>'ведомст 3'!K46</f>
        <v>0</v>
      </c>
      <c r="L69" s="178">
        <f>'ведомст 3'!L46</f>
        <v>0</v>
      </c>
      <c r="M69" s="169"/>
      <c r="N69" s="42"/>
    </row>
    <row r="70" spans="1:17" s="23" customFormat="1" ht="30.75" customHeight="1" x14ac:dyDescent="0.2">
      <c r="A70" s="39" t="s">
        <v>102</v>
      </c>
      <c r="B70" s="43" t="s">
        <v>63</v>
      </c>
      <c r="C70" s="43" t="s">
        <v>14</v>
      </c>
      <c r="D70" s="43" t="s">
        <v>27</v>
      </c>
      <c r="E70" s="43" t="s">
        <v>104</v>
      </c>
      <c r="F70" s="170"/>
      <c r="G70" s="53"/>
      <c r="H70" s="53"/>
      <c r="I70" s="38"/>
      <c r="J70" s="178">
        <f t="shared" ref="J70:L74" si="27">J71</f>
        <v>194.3</v>
      </c>
      <c r="K70" s="178">
        <f t="shared" si="27"/>
        <v>0</v>
      </c>
      <c r="L70" s="178">
        <f t="shared" si="27"/>
        <v>0</v>
      </c>
      <c r="M70" s="169"/>
      <c r="N70" s="42"/>
    </row>
    <row r="71" spans="1:17" s="23" customFormat="1" ht="30.75" customHeight="1" x14ac:dyDescent="0.2">
      <c r="A71" s="39" t="s">
        <v>46</v>
      </c>
      <c r="B71" s="43" t="s">
        <v>63</v>
      </c>
      <c r="C71" s="43" t="s">
        <v>14</v>
      </c>
      <c r="D71" s="43" t="s">
        <v>27</v>
      </c>
      <c r="E71" s="43" t="s">
        <v>104</v>
      </c>
      <c r="F71" s="170">
        <v>200</v>
      </c>
      <c r="G71" s="53"/>
      <c r="H71" s="53"/>
      <c r="I71" s="38"/>
      <c r="J71" s="178">
        <f t="shared" si="27"/>
        <v>194.3</v>
      </c>
      <c r="K71" s="178">
        <f t="shared" si="27"/>
        <v>0</v>
      </c>
      <c r="L71" s="178">
        <f t="shared" si="27"/>
        <v>0</v>
      </c>
      <c r="M71" s="169"/>
      <c r="N71" s="42"/>
    </row>
    <row r="72" spans="1:17" s="23" customFormat="1" ht="30.75" customHeight="1" x14ac:dyDescent="0.2">
      <c r="A72" s="39" t="s">
        <v>47</v>
      </c>
      <c r="B72" s="43" t="s">
        <v>63</v>
      </c>
      <c r="C72" s="43" t="s">
        <v>14</v>
      </c>
      <c r="D72" s="43" t="s">
        <v>27</v>
      </c>
      <c r="E72" s="43" t="s">
        <v>104</v>
      </c>
      <c r="F72" s="170">
        <v>240</v>
      </c>
      <c r="G72" s="53"/>
      <c r="H72" s="53"/>
      <c r="I72" s="38"/>
      <c r="J72" s="178">
        <f t="shared" si="27"/>
        <v>194.3</v>
      </c>
      <c r="K72" s="178">
        <f t="shared" si="27"/>
        <v>0</v>
      </c>
      <c r="L72" s="178">
        <f t="shared" si="27"/>
        <v>0</v>
      </c>
      <c r="M72" s="169"/>
      <c r="N72" s="42"/>
    </row>
    <row r="73" spans="1:17" s="23" customFormat="1" ht="23.25" customHeight="1" x14ac:dyDescent="0.2">
      <c r="A73" s="39" t="s">
        <v>2</v>
      </c>
      <c r="B73" s="43" t="s">
        <v>63</v>
      </c>
      <c r="C73" s="43" t="s">
        <v>14</v>
      </c>
      <c r="D73" s="43" t="s">
        <v>27</v>
      </c>
      <c r="E73" s="43" t="s">
        <v>104</v>
      </c>
      <c r="F73" s="170">
        <v>240</v>
      </c>
      <c r="G73" s="53" t="s">
        <v>18</v>
      </c>
      <c r="H73" s="53"/>
      <c r="I73" s="38"/>
      <c r="J73" s="178">
        <f t="shared" si="27"/>
        <v>194.3</v>
      </c>
      <c r="K73" s="178">
        <f t="shared" si="27"/>
        <v>0</v>
      </c>
      <c r="L73" s="178">
        <f t="shared" si="27"/>
        <v>0</v>
      </c>
      <c r="M73" s="169"/>
      <c r="N73" s="42"/>
    </row>
    <row r="74" spans="1:17" s="23" customFormat="1" ht="17.25" customHeight="1" x14ac:dyDescent="0.2">
      <c r="A74" s="39" t="s">
        <v>92</v>
      </c>
      <c r="B74" s="43" t="s">
        <v>63</v>
      </c>
      <c r="C74" s="43" t="s">
        <v>14</v>
      </c>
      <c r="D74" s="43" t="s">
        <v>27</v>
      </c>
      <c r="E74" s="43" t="s">
        <v>104</v>
      </c>
      <c r="F74" s="170">
        <v>240</v>
      </c>
      <c r="G74" s="53" t="s">
        <v>18</v>
      </c>
      <c r="H74" s="53" t="s">
        <v>21</v>
      </c>
      <c r="I74" s="38"/>
      <c r="J74" s="178">
        <f t="shared" si="27"/>
        <v>194.3</v>
      </c>
      <c r="K74" s="178">
        <f t="shared" si="27"/>
        <v>0</v>
      </c>
      <c r="L74" s="178">
        <f t="shared" si="27"/>
        <v>0</v>
      </c>
      <c r="M74" s="169"/>
      <c r="N74" s="42"/>
    </row>
    <row r="75" spans="1:17" s="23" customFormat="1" ht="30.75" customHeight="1" x14ac:dyDescent="0.2">
      <c r="A75" s="39" t="s">
        <v>56</v>
      </c>
      <c r="B75" s="43" t="s">
        <v>63</v>
      </c>
      <c r="C75" s="43" t="s">
        <v>14</v>
      </c>
      <c r="D75" s="43" t="s">
        <v>27</v>
      </c>
      <c r="E75" s="43" t="s">
        <v>104</v>
      </c>
      <c r="F75" s="170">
        <v>240</v>
      </c>
      <c r="G75" s="53" t="s">
        <v>18</v>
      </c>
      <c r="H75" s="53" t="s">
        <v>21</v>
      </c>
      <c r="I75" s="38" t="s">
        <v>106</v>
      </c>
      <c r="J75" s="178">
        <f>'ведомст 3'!J73</f>
        <v>194.3</v>
      </c>
      <c r="K75" s="178">
        <f>'ведомст 3'!K73</f>
        <v>0</v>
      </c>
      <c r="L75" s="178">
        <f>'ведомст 3'!L73</f>
        <v>0</v>
      </c>
      <c r="M75" s="169"/>
      <c r="N75" s="42"/>
    </row>
    <row r="76" spans="1:17" s="23" customFormat="1" ht="28.5" customHeight="1" x14ac:dyDescent="0.2">
      <c r="A76" s="48" t="s">
        <v>88</v>
      </c>
      <c r="B76" s="43" t="s">
        <v>63</v>
      </c>
      <c r="C76" s="43" t="s">
        <v>14</v>
      </c>
      <c r="D76" s="43" t="s">
        <v>27</v>
      </c>
      <c r="E76" s="43" t="s">
        <v>87</v>
      </c>
      <c r="F76" s="170"/>
      <c r="G76" s="38"/>
      <c r="H76" s="38"/>
      <c r="I76" s="38"/>
      <c r="J76" s="57">
        <f>J77+J82</f>
        <v>356.3</v>
      </c>
      <c r="K76" s="57">
        <f t="shared" ref="K76:L76" si="28">K77+K82</f>
        <v>391</v>
      </c>
      <c r="L76" s="57">
        <f t="shared" si="28"/>
        <v>425.79999999999995</v>
      </c>
      <c r="M76" s="112"/>
      <c r="N76" s="112"/>
    </row>
    <row r="77" spans="1:17" s="23" customFormat="1" ht="60" x14ac:dyDescent="0.2">
      <c r="A77" s="33" t="s">
        <v>50</v>
      </c>
      <c r="B77" s="43" t="s">
        <v>63</v>
      </c>
      <c r="C77" s="43" t="s">
        <v>14</v>
      </c>
      <c r="D77" s="43" t="s">
        <v>27</v>
      </c>
      <c r="E77" s="43" t="s">
        <v>87</v>
      </c>
      <c r="F77" s="170">
        <v>100</v>
      </c>
      <c r="G77" s="38"/>
      <c r="H77" s="38"/>
      <c r="I77" s="38"/>
      <c r="J77" s="57">
        <f t="shared" ref="J77:L78" si="29">J78</f>
        <v>301.2</v>
      </c>
      <c r="K77" s="57">
        <f t="shared" si="29"/>
        <v>301.2</v>
      </c>
      <c r="L77" s="57">
        <f t="shared" si="29"/>
        <v>301.2</v>
      </c>
      <c r="M77" s="110"/>
      <c r="N77" s="42"/>
    </row>
    <row r="78" spans="1:17" s="23" customFormat="1" ht="27" customHeight="1" x14ac:dyDescent="0.2">
      <c r="A78" s="33" t="s">
        <v>43</v>
      </c>
      <c r="B78" s="43" t="s">
        <v>63</v>
      </c>
      <c r="C78" s="43" t="s">
        <v>14</v>
      </c>
      <c r="D78" s="43" t="s">
        <v>27</v>
      </c>
      <c r="E78" s="43" t="s">
        <v>87</v>
      </c>
      <c r="F78" s="170">
        <v>120</v>
      </c>
      <c r="G78" s="38"/>
      <c r="H78" s="38"/>
      <c r="I78" s="38"/>
      <c r="J78" s="57">
        <f t="shared" si="29"/>
        <v>301.2</v>
      </c>
      <c r="K78" s="57">
        <f t="shared" si="29"/>
        <v>301.2</v>
      </c>
      <c r="L78" s="57">
        <f t="shared" si="29"/>
        <v>301.2</v>
      </c>
      <c r="M78" s="110"/>
      <c r="N78" s="42"/>
    </row>
    <row r="79" spans="1:17" s="23" customFormat="1" ht="19.5" customHeight="1" x14ac:dyDescent="0.2">
      <c r="A79" s="39" t="s">
        <v>85</v>
      </c>
      <c r="B79" s="43" t="s">
        <v>63</v>
      </c>
      <c r="C79" s="43" t="s">
        <v>14</v>
      </c>
      <c r="D79" s="43" t="s">
        <v>27</v>
      </c>
      <c r="E79" s="43" t="s">
        <v>87</v>
      </c>
      <c r="F79" s="170">
        <v>120</v>
      </c>
      <c r="G79" s="38" t="s">
        <v>13</v>
      </c>
      <c r="H79" s="38"/>
      <c r="I79" s="38"/>
      <c r="J79" s="57">
        <f t="shared" ref="J79:L80" si="30">J80</f>
        <v>301.2</v>
      </c>
      <c r="K79" s="57">
        <f t="shared" si="30"/>
        <v>301.2</v>
      </c>
      <c r="L79" s="57">
        <f t="shared" si="30"/>
        <v>301.2</v>
      </c>
      <c r="M79" s="110"/>
      <c r="N79" s="42"/>
    </row>
    <row r="80" spans="1:17" s="23" customFormat="1" ht="21" customHeight="1" x14ac:dyDescent="0.2">
      <c r="A80" s="39" t="s">
        <v>86</v>
      </c>
      <c r="B80" s="43" t="s">
        <v>63</v>
      </c>
      <c r="C80" s="43" t="s">
        <v>14</v>
      </c>
      <c r="D80" s="43" t="s">
        <v>27</v>
      </c>
      <c r="E80" s="43" t="s">
        <v>87</v>
      </c>
      <c r="F80" s="170">
        <v>120</v>
      </c>
      <c r="G80" s="38" t="s">
        <v>13</v>
      </c>
      <c r="H80" s="38" t="s">
        <v>21</v>
      </c>
      <c r="I80" s="38"/>
      <c r="J80" s="57">
        <f t="shared" si="30"/>
        <v>301.2</v>
      </c>
      <c r="K80" s="57">
        <f t="shared" si="30"/>
        <v>301.2</v>
      </c>
      <c r="L80" s="57">
        <f t="shared" si="30"/>
        <v>301.2</v>
      </c>
      <c r="M80" s="110"/>
      <c r="N80" s="42"/>
    </row>
    <row r="81" spans="1:14" s="23" customFormat="1" ht="24" x14ac:dyDescent="0.2">
      <c r="A81" s="39" t="s">
        <v>30</v>
      </c>
      <c r="B81" s="43" t="s">
        <v>63</v>
      </c>
      <c r="C81" s="43" t="s">
        <v>14</v>
      </c>
      <c r="D81" s="43" t="s">
        <v>27</v>
      </c>
      <c r="E81" s="43" t="s">
        <v>87</v>
      </c>
      <c r="F81" s="170">
        <v>120</v>
      </c>
      <c r="G81" s="38" t="s">
        <v>13</v>
      </c>
      <c r="H81" s="38" t="s">
        <v>21</v>
      </c>
      <c r="I81" s="38" t="s">
        <v>106</v>
      </c>
      <c r="J81" s="57">
        <f>'ведомст 3'!J37</f>
        <v>301.2</v>
      </c>
      <c r="K81" s="57">
        <f>'ведомст 3'!K37</f>
        <v>301.2</v>
      </c>
      <c r="L81" s="57">
        <f>'ведомст 3'!L37</f>
        <v>301.2</v>
      </c>
      <c r="M81" s="110"/>
      <c r="N81" s="42"/>
    </row>
    <row r="82" spans="1:14" s="23" customFormat="1" ht="24" x14ac:dyDescent="0.2">
      <c r="A82" s="24" t="s">
        <v>46</v>
      </c>
      <c r="B82" s="43" t="s">
        <v>63</v>
      </c>
      <c r="C82" s="43" t="s">
        <v>14</v>
      </c>
      <c r="D82" s="43" t="s">
        <v>27</v>
      </c>
      <c r="E82" s="43" t="s">
        <v>87</v>
      </c>
      <c r="F82" s="170">
        <v>200</v>
      </c>
      <c r="G82" s="38"/>
      <c r="H82" s="38"/>
      <c r="I82" s="38"/>
      <c r="J82" s="57">
        <f t="shared" ref="J82:L83" si="31">J83</f>
        <v>55.1</v>
      </c>
      <c r="K82" s="57">
        <f t="shared" si="31"/>
        <v>89.8</v>
      </c>
      <c r="L82" s="57">
        <f t="shared" si="31"/>
        <v>124.6</v>
      </c>
      <c r="M82" s="110"/>
      <c r="N82" s="42"/>
    </row>
    <row r="83" spans="1:14" s="23" customFormat="1" ht="24" x14ac:dyDescent="0.2">
      <c r="A83" s="24" t="s">
        <v>47</v>
      </c>
      <c r="B83" s="43" t="s">
        <v>63</v>
      </c>
      <c r="C83" s="43" t="s">
        <v>14</v>
      </c>
      <c r="D83" s="43" t="s">
        <v>27</v>
      </c>
      <c r="E83" s="43" t="s">
        <v>87</v>
      </c>
      <c r="F83" s="170">
        <v>240</v>
      </c>
      <c r="G83" s="38"/>
      <c r="H83" s="38"/>
      <c r="I83" s="38"/>
      <c r="J83" s="57">
        <f t="shared" si="31"/>
        <v>55.1</v>
      </c>
      <c r="K83" s="57">
        <f t="shared" si="31"/>
        <v>89.8</v>
      </c>
      <c r="L83" s="57">
        <f t="shared" si="31"/>
        <v>124.6</v>
      </c>
      <c r="M83" s="110"/>
      <c r="N83" s="42"/>
    </row>
    <row r="84" spans="1:14" s="23" customFormat="1" ht="19.5" customHeight="1" x14ac:dyDescent="0.2">
      <c r="A84" s="39" t="s">
        <v>85</v>
      </c>
      <c r="B84" s="43" t="s">
        <v>63</v>
      </c>
      <c r="C84" s="43" t="s">
        <v>14</v>
      </c>
      <c r="D84" s="43" t="s">
        <v>27</v>
      </c>
      <c r="E84" s="43" t="s">
        <v>87</v>
      </c>
      <c r="F84" s="170">
        <v>240</v>
      </c>
      <c r="G84" s="38" t="s">
        <v>13</v>
      </c>
      <c r="H84" s="38"/>
      <c r="I84" s="38"/>
      <c r="J84" s="57">
        <f t="shared" ref="J84:L85" si="32">J85</f>
        <v>55.1</v>
      </c>
      <c r="K84" s="57">
        <f t="shared" si="32"/>
        <v>89.8</v>
      </c>
      <c r="L84" s="57">
        <f t="shared" si="32"/>
        <v>124.6</v>
      </c>
      <c r="M84" s="110"/>
      <c r="N84" s="42"/>
    </row>
    <row r="85" spans="1:14" s="23" customFormat="1" ht="19.5" customHeight="1" x14ac:dyDescent="0.2">
      <c r="A85" s="39" t="s">
        <v>86</v>
      </c>
      <c r="B85" s="43" t="s">
        <v>63</v>
      </c>
      <c r="C85" s="43" t="s">
        <v>14</v>
      </c>
      <c r="D85" s="43" t="s">
        <v>27</v>
      </c>
      <c r="E85" s="43" t="s">
        <v>87</v>
      </c>
      <c r="F85" s="170">
        <v>240</v>
      </c>
      <c r="G85" s="38" t="s">
        <v>13</v>
      </c>
      <c r="H85" s="38" t="s">
        <v>21</v>
      </c>
      <c r="I85" s="38"/>
      <c r="J85" s="57">
        <f t="shared" si="32"/>
        <v>55.1</v>
      </c>
      <c r="K85" s="57">
        <f t="shared" si="32"/>
        <v>89.8</v>
      </c>
      <c r="L85" s="57">
        <f t="shared" si="32"/>
        <v>124.6</v>
      </c>
      <c r="M85" s="110"/>
      <c r="N85" s="42"/>
    </row>
    <row r="86" spans="1:14" s="23" customFormat="1" ht="24" x14ac:dyDescent="0.2">
      <c r="A86" s="39" t="s">
        <v>30</v>
      </c>
      <c r="B86" s="43" t="s">
        <v>63</v>
      </c>
      <c r="C86" s="43" t="s">
        <v>14</v>
      </c>
      <c r="D86" s="43" t="s">
        <v>27</v>
      </c>
      <c r="E86" s="43" t="s">
        <v>87</v>
      </c>
      <c r="F86" s="170">
        <v>240</v>
      </c>
      <c r="G86" s="38" t="s">
        <v>13</v>
      </c>
      <c r="H86" s="38" t="s">
        <v>21</v>
      </c>
      <c r="I86" s="38" t="s">
        <v>106</v>
      </c>
      <c r="J86" s="57">
        <f>'ведомст 3'!J39</f>
        <v>55.1</v>
      </c>
      <c r="K86" s="57">
        <f>'ведомст 3'!K39</f>
        <v>89.8</v>
      </c>
      <c r="L86" s="57">
        <f>'ведомст 3'!L39</f>
        <v>124.6</v>
      </c>
      <c r="M86" s="110"/>
      <c r="N86" s="42"/>
    </row>
    <row r="87" spans="1:14" s="23" customFormat="1" x14ac:dyDescent="0.2">
      <c r="A87" s="39" t="s">
        <v>91</v>
      </c>
      <c r="B87" s="43" t="s">
        <v>63</v>
      </c>
      <c r="C87" s="43" t="s">
        <v>14</v>
      </c>
      <c r="D87" s="43" t="s">
        <v>27</v>
      </c>
      <c r="E87" s="43" t="s">
        <v>90</v>
      </c>
      <c r="F87" s="184"/>
      <c r="G87" s="38"/>
      <c r="H87" s="38"/>
      <c r="I87" s="38"/>
      <c r="J87" s="57">
        <f t="shared" ref="J87:L91" si="33">J88</f>
        <v>30.1</v>
      </c>
      <c r="K87" s="57">
        <f t="shared" si="33"/>
        <v>0</v>
      </c>
      <c r="L87" s="57">
        <f t="shared" si="33"/>
        <v>0</v>
      </c>
      <c r="M87" s="110"/>
      <c r="N87" s="42"/>
    </row>
    <row r="88" spans="1:14" s="23" customFormat="1" ht="24" x14ac:dyDescent="0.2">
      <c r="A88" s="189" t="s">
        <v>46</v>
      </c>
      <c r="B88" s="43" t="s">
        <v>63</v>
      </c>
      <c r="C88" s="43" t="s">
        <v>14</v>
      </c>
      <c r="D88" s="43" t="s">
        <v>27</v>
      </c>
      <c r="E88" s="43" t="s">
        <v>90</v>
      </c>
      <c r="F88" s="184">
        <v>200</v>
      </c>
      <c r="G88" s="38"/>
      <c r="H88" s="38"/>
      <c r="I88" s="38"/>
      <c r="J88" s="57">
        <f t="shared" si="33"/>
        <v>30.1</v>
      </c>
      <c r="K88" s="57">
        <f t="shared" si="33"/>
        <v>0</v>
      </c>
      <c r="L88" s="57">
        <f t="shared" si="33"/>
        <v>0</v>
      </c>
      <c r="M88" s="110"/>
      <c r="N88" s="42"/>
    </row>
    <row r="89" spans="1:14" s="23" customFormat="1" ht="24" x14ac:dyDescent="0.2">
      <c r="A89" s="40" t="s">
        <v>47</v>
      </c>
      <c r="B89" s="43" t="s">
        <v>63</v>
      </c>
      <c r="C89" s="43" t="s">
        <v>14</v>
      </c>
      <c r="D89" s="43" t="s">
        <v>27</v>
      </c>
      <c r="E89" s="43" t="s">
        <v>90</v>
      </c>
      <c r="F89" s="184">
        <v>240</v>
      </c>
      <c r="G89" s="38"/>
      <c r="H89" s="38"/>
      <c r="I89" s="38"/>
      <c r="J89" s="57">
        <f t="shared" si="33"/>
        <v>30.1</v>
      </c>
      <c r="K89" s="57">
        <f t="shared" si="33"/>
        <v>0</v>
      </c>
      <c r="L89" s="57">
        <f t="shared" si="33"/>
        <v>0</v>
      </c>
      <c r="M89" s="110"/>
      <c r="N89" s="42"/>
    </row>
    <row r="90" spans="1:14" s="23" customFormat="1" ht="24" x14ac:dyDescent="0.2">
      <c r="A90" s="39" t="s">
        <v>31</v>
      </c>
      <c r="B90" s="43" t="s">
        <v>63</v>
      </c>
      <c r="C90" s="43" t="s">
        <v>14</v>
      </c>
      <c r="D90" s="43" t="s">
        <v>27</v>
      </c>
      <c r="E90" s="43" t="s">
        <v>90</v>
      </c>
      <c r="F90" s="184">
        <v>240</v>
      </c>
      <c r="G90" s="38" t="s">
        <v>21</v>
      </c>
      <c r="H90" s="38"/>
      <c r="I90" s="38"/>
      <c r="J90" s="57">
        <f t="shared" si="33"/>
        <v>30.1</v>
      </c>
      <c r="K90" s="57">
        <f t="shared" si="33"/>
        <v>0</v>
      </c>
      <c r="L90" s="57">
        <f t="shared" si="33"/>
        <v>0</v>
      </c>
      <c r="M90" s="110"/>
      <c r="N90" s="42"/>
    </row>
    <row r="91" spans="1:14" s="23" customFormat="1" ht="36" customHeight="1" x14ac:dyDescent="0.2">
      <c r="A91" s="39" t="s">
        <v>57</v>
      </c>
      <c r="B91" s="43" t="s">
        <v>63</v>
      </c>
      <c r="C91" s="43" t="s">
        <v>14</v>
      </c>
      <c r="D91" s="43" t="s">
        <v>27</v>
      </c>
      <c r="E91" s="43" t="s">
        <v>90</v>
      </c>
      <c r="F91" s="184">
        <v>240</v>
      </c>
      <c r="G91" s="38" t="s">
        <v>21</v>
      </c>
      <c r="H91" s="38" t="s">
        <v>22</v>
      </c>
      <c r="I91" s="38"/>
      <c r="J91" s="57">
        <f t="shared" si="33"/>
        <v>30.1</v>
      </c>
      <c r="K91" s="57">
        <f t="shared" si="33"/>
        <v>0</v>
      </c>
      <c r="L91" s="57">
        <f t="shared" si="33"/>
        <v>0</v>
      </c>
      <c r="M91" s="110"/>
      <c r="N91" s="42"/>
    </row>
    <row r="92" spans="1:14" s="23" customFormat="1" ht="24" x14ac:dyDescent="0.2">
      <c r="A92" s="39" t="s">
        <v>56</v>
      </c>
      <c r="B92" s="43" t="s">
        <v>63</v>
      </c>
      <c r="C92" s="43" t="s">
        <v>14</v>
      </c>
      <c r="D92" s="43" t="s">
        <v>27</v>
      </c>
      <c r="E92" s="43" t="s">
        <v>90</v>
      </c>
      <c r="F92" s="184">
        <v>240</v>
      </c>
      <c r="G92" s="38" t="s">
        <v>21</v>
      </c>
      <c r="H92" s="38" t="s">
        <v>22</v>
      </c>
      <c r="I92" s="38" t="s">
        <v>106</v>
      </c>
      <c r="J92" s="57">
        <f>'ведомст 3'!J49</f>
        <v>30.1</v>
      </c>
      <c r="K92" s="57">
        <f>'ведомст 3'!K49</f>
        <v>0</v>
      </c>
      <c r="L92" s="57">
        <f>'ведомст 3'!L49</f>
        <v>0</v>
      </c>
      <c r="M92" s="110"/>
      <c r="N92" s="42"/>
    </row>
    <row r="93" spans="1:14" x14ac:dyDescent="0.2">
      <c r="A93" s="39"/>
      <c r="B93" s="17"/>
      <c r="C93" s="17"/>
      <c r="D93" s="17"/>
      <c r="E93" s="17"/>
      <c r="F93" s="17"/>
      <c r="G93" s="17"/>
      <c r="H93" s="17"/>
      <c r="I93" s="17"/>
    </row>
  </sheetData>
  <autoFilter ref="A6:XFD92"/>
  <mergeCells count="13">
    <mergeCell ref="P51:P52"/>
    <mergeCell ref="O51:O52"/>
    <mergeCell ref="N51:N52"/>
    <mergeCell ref="B4:E5"/>
    <mergeCell ref="A4:A5"/>
    <mergeCell ref="I3:L3"/>
    <mergeCell ref="I1:L1"/>
    <mergeCell ref="A2:L2"/>
    <mergeCell ref="J4:L4"/>
    <mergeCell ref="I4:I5"/>
    <mergeCell ref="H4:H5"/>
    <mergeCell ref="G4:G5"/>
    <mergeCell ref="F4:F5"/>
  </mergeCells>
  <phoneticPr fontId="0" type="noConversion"/>
  <conditionalFormatting sqref="A79 A84 I51 B37:C44 A45 A48 A76 A18:A21 A26:A27 A8 G6:I15">
    <cfRule type="expression" dxfId="8" priority="1786" stopIfTrue="1">
      <formula>#REF!=""</formula>
    </cfRule>
    <cfRule type="expression" dxfId="7" priority="1787" stopIfTrue="1">
      <formula>#REF!&lt;&gt;""</formula>
    </cfRule>
    <cfRule type="expression" dxfId="6" priority="1788" stopIfTrue="1">
      <formula>AND(#REF!="",#REF!&lt;&gt;"")</formula>
    </cfRule>
  </conditionalFormatting>
  <conditionalFormatting sqref="A51 A53 A22 A17 B65:B69">
    <cfRule type="expression" dxfId="5" priority="2543" stopIfTrue="1">
      <formula>#REF!=""</formula>
    </cfRule>
    <cfRule type="expression" dxfId="4" priority="2544" stopIfTrue="1">
      <formula>#REF!&lt;&gt;""</formula>
    </cfRule>
    <cfRule type="expression" dxfId="3" priority="2545" stopIfTrue="1">
      <formula>AND(#REF!="",#REF!&lt;&gt;"")</formula>
    </cfRule>
  </conditionalFormatting>
  <conditionalFormatting sqref="A90:A92 A87 A50 A70:A75">
    <cfRule type="expression" dxfId="2" priority="1873" stopIfTrue="1">
      <formula>#REF!&lt;&gt;""</formula>
    </cfRule>
  </conditionalFormatting>
  <conditionalFormatting sqref="A45 A48">
    <cfRule type="expression" dxfId="1" priority="2413" stopIfTrue="1">
      <formula>#REF!=""</formula>
    </cfRule>
    <cfRule type="expression" dxfId="0" priority="2414" stopIfTrue="1">
      <formula>#REF!&lt;&gt;""</formula>
    </cfRule>
  </conditionalFormatting>
  <pageMargins left="0.59055118110236227" right="0" top="0.19685039370078741" bottom="0" header="0.51181102362204722" footer="0.51181102362204722"/>
  <pageSetup paperSize="9" scale="66" fitToHeight="15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 3</vt:lpstr>
      <vt:lpstr>разд.подразд 4</vt:lpstr>
      <vt:lpstr>цел.ст. 5</vt:lpstr>
      <vt:lpstr>'ведомст 3'!Заголовки_для_печати</vt:lpstr>
      <vt:lpstr>'разд.подразд 4'!Заголовки_для_печати</vt:lpstr>
      <vt:lpstr>'цел.ст. 5'!Заголовки_для_печати</vt:lpstr>
      <vt:lpstr>'ведомст 3'!Область_печати</vt:lpstr>
      <vt:lpstr>'разд.подразд 4'!Область_печати</vt:lpstr>
      <vt:lpstr>'цел.ст.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2024-06-24T09:27:25Z</cp:lastPrinted>
  <dcterms:created xsi:type="dcterms:W3CDTF">1996-10-08T23:32:33Z</dcterms:created>
  <dcterms:modified xsi:type="dcterms:W3CDTF">2024-06-24T09:28:09Z</dcterms:modified>
</cp:coreProperties>
</file>